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argarit\Desktop\"/>
    </mc:Choice>
  </mc:AlternateContent>
  <xr:revisionPtr revIDLastSave="0" documentId="8_{F47AEAA0-5257-474E-8DF0-DBBF82838E09}" xr6:coauthVersionLast="45" xr6:coauthVersionMax="45" xr10:uidLastSave="{00000000-0000-0000-0000-000000000000}"/>
  <bookViews>
    <workbookView xWindow="-120" yWindow="-120" windowWidth="29040" windowHeight="16440" tabRatio="472" xr2:uid="{00000000-000D-0000-FFFF-FFFF00000000}"/>
  </bookViews>
  <sheets>
    <sheet name="BVC 2018" sheetId="1" r:id="rId1"/>
  </sheets>
  <definedNames>
    <definedName name="_xlnm.Print_Titles" localSheetId="0">'BVC 2018'!$9:$11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3" i="1" l="1"/>
  <c r="J23" i="1"/>
  <c r="I23" i="1"/>
  <c r="J22" i="1"/>
  <c r="J182" i="1"/>
  <c r="J183" i="1"/>
  <c r="I176" i="1"/>
  <c r="I177" i="1"/>
  <c r="H177" i="1"/>
  <c r="I107" i="1"/>
  <c r="K22" i="1"/>
  <c r="L23" i="1"/>
  <c r="L22" i="1" s="1"/>
  <c r="L108" i="1"/>
  <c r="L107" i="1" s="1"/>
  <c r="K108" i="1"/>
  <c r="K107" i="1" s="1"/>
  <c r="J108" i="1"/>
  <c r="J107" i="1" s="1"/>
  <c r="I108" i="1"/>
  <c r="I61" i="1" l="1"/>
  <c r="J61" i="1"/>
  <c r="K61" i="1"/>
  <c r="L61" i="1"/>
  <c r="I62" i="1"/>
  <c r="J62" i="1"/>
  <c r="K62" i="1"/>
  <c r="L62" i="1"/>
  <c r="I110" i="1"/>
  <c r="J110" i="1"/>
  <c r="K110" i="1"/>
  <c r="L110" i="1"/>
  <c r="I111" i="1"/>
  <c r="J111" i="1"/>
  <c r="K111" i="1"/>
  <c r="L111" i="1"/>
  <c r="H62" i="1"/>
  <c r="H61" i="1"/>
  <c r="I22" i="1"/>
  <c r="I21" i="1" s="1"/>
  <c r="H17" i="1"/>
  <c r="H16" i="1" s="1"/>
  <c r="J156" i="1"/>
  <c r="J153" i="1" s="1"/>
  <c r="K156" i="1"/>
  <c r="K153" i="1" s="1"/>
  <c r="L156" i="1"/>
  <c r="L153" i="1" s="1"/>
  <c r="J155" i="1"/>
  <c r="J152" i="1" s="1"/>
  <c r="K155" i="1"/>
  <c r="K152" i="1" s="1"/>
  <c r="L155" i="1"/>
  <c r="L152" i="1" s="1"/>
  <c r="I155" i="1"/>
  <c r="I156" i="1"/>
  <c r="I152" i="1" l="1"/>
  <c r="J177" i="1"/>
  <c r="J174" i="1" s="1"/>
  <c r="J171" i="1" s="1"/>
  <c r="J176" i="1"/>
  <c r="J173" i="1" s="1"/>
  <c r="J170" i="1" s="1"/>
  <c r="I37" i="1"/>
  <c r="I73" i="1" s="1"/>
  <c r="I38" i="1"/>
  <c r="I74" i="1" s="1"/>
  <c r="I79" i="1"/>
  <c r="I80" i="1"/>
  <c r="I119" i="1"/>
  <c r="I120" i="1"/>
  <c r="I137" i="1"/>
  <c r="I138" i="1"/>
  <c r="I153" i="1"/>
  <c r="I174" i="1"/>
  <c r="I173" i="1"/>
  <c r="I15" i="1"/>
  <c r="J15" i="1"/>
  <c r="K15" i="1"/>
  <c r="L15" i="1"/>
  <c r="I19" i="1"/>
  <c r="J19" i="1"/>
  <c r="K19" i="1"/>
  <c r="L19" i="1"/>
  <c r="J21" i="1"/>
  <c r="K21" i="1"/>
  <c r="L21" i="1"/>
  <c r="I25" i="1"/>
  <c r="J25" i="1"/>
  <c r="K25" i="1"/>
  <c r="L25" i="1"/>
  <c r="J37" i="1"/>
  <c r="J73" i="1" s="1"/>
  <c r="K37" i="1"/>
  <c r="K73" i="1" s="1"/>
  <c r="L37" i="1"/>
  <c r="L73" i="1" s="1"/>
  <c r="J38" i="1"/>
  <c r="J74" i="1" s="1"/>
  <c r="K38" i="1"/>
  <c r="K74" i="1" s="1"/>
  <c r="L38" i="1"/>
  <c r="L74" i="1" s="1"/>
  <c r="J79" i="1"/>
  <c r="K79" i="1"/>
  <c r="L79" i="1"/>
  <c r="J80" i="1"/>
  <c r="K80" i="1"/>
  <c r="L80" i="1"/>
  <c r="J119" i="1"/>
  <c r="K119" i="1"/>
  <c r="L119" i="1"/>
  <c r="J120" i="1"/>
  <c r="K120" i="1"/>
  <c r="L120" i="1"/>
  <c r="J137" i="1"/>
  <c r="K137" i="1"/>
  <c r="L137" i="1"/>
  <c r="J138" i="1"/>
  <c r="K138" i="1"/>
  <c r="L138" i="1"/>
  <c r="K176" i="1"/>
  <c r="K173" i="1" s="1"/>
  <c r="K170" i="1" s="1"/>
  <c r="L176" i="1"/>
  <c r="L173" i="1" s="1"/>
  <c r="L170" i="1" s="1"/>
  <c r="K177" i="1"/>
  <c r="K174" i="1" s="1"/>
  <c r="K171" i="1" s="1"/>
  <c r="L177" i="1"/>
  <c r="L174" i="1" s="1"/>
  <c r="L171" i="1" s="1"/>
  <c r="H156" i="1"/>
  <c r="H155" i="1"/>
  <c r="H38" i="1"/>
  <c r="H37" i="1"/>
  <c r="H71" i="1"/>
  <c r="H70" i="1"/>
  <c r="H80" i="1"/>
  <c r="H79" i="1"/>
  <c r="H111" i="1"/>
  <c r="H110" i="1"/>
  <c r="H120" i="1"/>
  <c r="H119" i="1"/>
  <c r="H138" i="1"/>
  <c r="H137" i="1"/>
  <c r="H153" i="1"/>
  <c r="H174" i="1"/>
  <c r="H171" i="1" s="1"/>
  <c r="H176" i="1"/>
  <c r="I170" i="1" l="1"/>
  <c r="I171" i="1"/>
  <c r="I71" i="1"/>
  <c r="I35" i="1" s="1"/>
  <c r="K70" i="1"/>
  <c r="K34" i="1" s="1"/>
  <c r="L71" i="1"/>
  <c r="L35" i="1" s="1"/>
  <c r="J76" i="1"/>
  <c r="L70" i="1"/>
  <c r="L34" i="1" s="1"/>
  <c r="K71" i="1"/>
  <c r="K35" i="1" s="1"/>
  <c r="J71" i="1"/>
  <c r="J35" i="1" s="1"/>
  <c r="J70" i="1"/>
  <c r="J34" i="1" s="1"/>
  <c r="K76" i="1"/>
  <c r="K77" i="1"/>
  <c r="L77" i="1"/>
  <c r="J77" i="1"/>
  <c r="L76" i="1"/>
  <c r="J14" i="1"/>
  <c r="J13" i="1" s="1"/>
  <c r="J12" i="1" s="1"/>
  <c r="I77" i="1"/>
  <c r="I76" i="1"/>
  <c r="I70" i="1"/>
  <c r="I34" i="1" s="1"/>
  <c r="K14" i="1"/>
  <c r="K13" i="1" s="1"/>
  <c r="K12" i="1" s="1"/>
  <c r="L14" i="1"/>
  <c r="L13" i="1" s="1"/>
  <c r="L12" i="1" s="1"/>
  <c r="I14" i="1"/>
  <c r="I13" i="1" s="1"/>
  <c r="I12" i="1" s="1"/>
  <c r="H76" i="1"/>
  <c r="H77" i="1"/>
  <c r="H35" i="1"/>
  <c r="H15" i="1"/>
  <c r="H19" i="1"/>
  <c r="H22" i="1"/>
  <c r="H21" i="1" s="1"/>
  <c r="H25" i="1"/>
  <c r="J31" i="1" l="1"/>
  <c r="J28" i="1" s="1"/>
  <c r="J32" i="1"/>
  <c r="J29" i="1" s="1"/>
  <c r="K31" i="1"/>
  <c r="K28" i="1" s="1"/>
  <c r="K32" i="1"/>
  <c r="K29" i="1" s="1"/>
  <c r="L32" i="1"/>
  <c r="L29" i="1" s="1"/>
  <c r="L31" i="1"/>
  <c r="L28" i="1" s="1"/>
  <c r="I32" i="1"/>
  <c r="I29" i="1" s="1"/>
  <c r="I31" i="1"/>
  <c r="I28" i="1" s="1"/>
  <c r="H32" i="1"/>
  <c r="H29" i="1" s="1"/>
  <c r="H14" i="1"/>
  <c r="H13" i="1" s="1"/>
  <c r="H12" i="1" s="1"/>
  <c r="H173" i="1" l="1"/>
  <c r="H170" i="1" s="1"/>
  <c r="H152" i="1"/>
  <c r="H34" i="1" l="1"/>
  <c r="H31" i="1" s="1"/>
  <c r="H28" i="1" s="1"/>
</calcChain>
</file>

<file path=xl/sharedStrings.xml><?xml version="1.0" encoding="utf-8"?>
<sst xmlns="http://schemas.openxmlformats.org/spreadsheetml/2006/main" count="239" uniqueCount="107">
  <si>
    <t xml:space="preserve">Denumirea indicatorilor </t>
  </si>
  <si>
    <t>Deplasari,detasari,transferari</t>
  </si>
  <si>
    <t>Reparatii curente</t>
  </si>
  <si>
    <t>AUTORITATEA RUTIERA ROMANA - A.R.R.</t>
  </si>
  <si>
    <t>Cheltuieli salariale in bani</t>
  </si>
  <si>
    <t>Salarii de baza</t>
  </si>
  <si>
    <t>Indemnizatii de delegare</t>
  </si>
  <si>
    <t>Alte drepturi salariale in bani</t>
  </si>
  <si>
    <t>Cheltuieli salariale in natura</t>
  </si>
  <si>
    <t>Contributii</t>
  </si>
  <si>
    <t>Bunuri si servicii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</si>
  <si>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</si>
  <si>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</si>
  <si>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</si>
  <si>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</si>
  <si>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</si>
  <si>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Posta, telecomunicatii,radio,tv,internet</t>
  </si>
  <si>
    <t>Alte bunuri si servicii pentru</t>
  </si>
  <si>
    <t>intretinere si functionare</t>
  </si>
  <si>
    <t>Bunuri de natura obiectelor de inventar</t>
  </si>
  <si>
    <t>Uniforme si echipament</t>
  </si>
  <si>
    <t>Alte obiecte de inventar</t>
  </si>
  <si>
    <t>Deplasari interne, detasari, transferari</t>
  </si>
  <si>
    <t>Deplasari in strainatate</t>
  </si>
  <si>
    <t>Pregatire profesionala</t>
  </si>
  <si>
    <t>Protectia muncii</t>
  </si>
  <si>
    <t>Alte cheltuieli</t>
  </si>
  <si>
    <t>Protocol si reprezentare</t>
  </si>
  <si>
    <t>Chirii</t>
  </si>
  <si>
    <t>Fondul conducatorului institutiei publice</t>
  </si>
  <si>
    <t xml:space="preserve">Constructii </t>
  </si>
  <si>
    <t>Alte active fixe(inclusiv reparatii capitale)</t>
  </si>
  <si>
    <t>Mobilier,aparatura birotica si alte active corporale</t>
  </si>
  <si>
    <t>Sporuri pentru conditii de munca</t>
  </si>
  <si>
    <t>TITLUL I CHELTUIELI DE PERSONAL</t>
  </si>
  <si>
    <t xml:space="preserve"> TITLUL II BUNURI SI SERVICII</t>
  </si>
  <si>
    <t>Masini,echipamente si mijloace de transport din care:</t>
  </si>
  <si>
    <t>Ajutoare sociale</t>
  </si>
  <si>
    <t>CHELTUIELI  TOTAL</t>
  </si>
  <si>
    <t>Venituri din prestari servicii</t>
  </si>
  <si>
    <t>Venituri din prestari servicii si alte activitati</t>
  </si>
  <si>
    <t>Alte venituri din dobanzi</t>
  </si>
  <si>
    <t>VENITURI DIN DOBANZI</t>
  </si>
  <si>
    <t>Articol</t>
  </si>
  <si>
    <t>Alineat</t>
  </si>
  <si>
    <t>Venituri din concesiuni si inchirieri</t>
  </si>
  <si>
    <t>Alte venituri din prestari de servicii si alte activitati</t>
  </si>
  <si>
    <t>Materiale si prestari servicii cu caracter functional</t>
  </si>
  <si>
    <t>Indemnizatii platite unor persoane din afara unitatii</t>
  </si>
  <si>
    <t>Carti, publicatii si materiale documentare</t>
  </si>
  <si>
    <t>Venituri din proprietate</t>
  </si>
  <si>
    <t>Alte venituri din concesiuni şi închirieri de către instituţiile publice</t>
  </si>
  <si>
    <t>O1</t>
  </si>
  <si>
    <t>TITLUL IX ASISTENTA SOCIALA</t>
  </si>
  <si>
    <t>Ajutoare sociale în numerar</t>
  </si>
  <si>
    <t>TITLUL XII  ACTIVE NEFINANCIARE(71.01+71.02)</t>
  </si>
  <si>
    <t>CHELTUIELI DE CAPITAL(70=71+72+75)</t>
  </si>
  <si>
    <t>Active fixe</t>
  </si>
  <si>
    <t>Capitol</t>
  </si>
  <si>
    <t>Subcapitol</t>
  </si>
  <si>
    <t>Paragraf</t>
  </si>
  <si>
    <t>Grupa/Titlu</t>
  </si>
  <si>
    <t>I. VENITURI PROPRII -TOTAL VENITURI</t>
  </si>
  <si>
    <t>I. Venituri curente</t>
  </si>
  <si>
    <t>C. VENITURI NEFISCALE</t>
  </si>
  <si>
    <t>C1. VENITURI DIN PROPRIETATE</t>
  </si>
  <si>
    <t>C2. VANZARI DE BUNURI SI SERVICII</t>
  </si>
  <si>
    <t>Sume utilizate din excedentul anului precedent pentru efectuarea de cheltuieli</t>
  </si>
  <si>
    <t>TRIM. I</t>
  </si>
  <si>
    <t>TRIM. II</t>
  </si>
  <si>
    <t>TRIM. III</t>
  </si>
  <si>
    <t>TRIM. IV</t>
  </si>
  <si>
    <t xml:space="preserve">Alte cheltuieli cu bunuri si servicii </t>
  </si>
  <si>
    <t>Vouchere de vacanță</t>
  </si>
  <si>
    <t>III. Operațiuni financiare</t>
  </si>
  <si>
    <t>Contribuție asiguratorie pentru muncă (2,25%)</t>
  </si>
  <si>
    <t>TITLUL XI ALTE CHELTUIELI</t>
  </si>
  <si>
    <t>Sume aferente persoanelor cu handicap neîncadrate</t>
  </si>
  <si>
    <t xml:space="preserve">I. Credite de angajament </t>
  </si>
  <si>
    <t>II. Credite bugetare</t>
  </si>
  <si>
    <t>CHELTUIELI CURENTE(01=10+20+57+59)</t>
  </si>
  <si>
    <t>02</t>
  </si>
  <si>
    <t>01</t>
  </si>
  <si>
    <t>03</t>
  </si>
  <si>
    <t>04</t>
  </si>
  <si>
    <t>07</t>
  </si>
  <si>
    <t>05</t>
  </si>
  <si>
    <t>06</t>
  </si>
  <si>
    <t>08</t>
  </si>
  <si>
    <t>09</t>
  </si>
  <si>
    <t xml:space="preserve">     -mii lei-</t>
  </si>
  <si>
    <t>Alte sporuri</t>
  </si>
  <si>
    <t>Indemnizatii de hrana</t>
  </si>
  <si>
    <t>Tichete de cresa si tichete sociale pentru gradinita</t>
  </si>
  <si>
    <t>PROGRAM 2020</t>
  </si>
  <si>
    <t>o3</t>
  </si>
  <si>
    <t>Uniforme și echipament obligatoriu</t>
  </si>
  <si>
    <t>BUGET DE VENITURI SI CHELTUIELI PE ANUL 2020</t>
  </si>
  <si>
    <t xml:space="preserve">1) Nr. mediu personal : 523 persoane </t>
  </si>
  <si>
    <t>2) câștigul mediu brut lunar : 6.631 lei/salariat</t>
  </si>
  <si>
    <t>3) În castigul mediu brut lunar de la punctul 2) nu sunt cuprinse urmatoarele:</t>
  </si>
  <si>
    <t xml:space="preserve"> - drepturi de delegare: 682.000 lei</t>
  </si>
  <si>
    <t xml:space="preserve"> - suma destinată plății conducatorului unității: 135.720 lei</t>
  </si>
  <si>
    <t xml:space="preserve"> - indemnizațiile membrilor Consiliului de Conducere și Comisiei de Audit de Siguranță Rutieră: 685.000 lei</t>
  </si>
  <si>
    <t xml:space="preserve"> - drepturile salariale aferente litigiilor de muncă conform hotărârilor judecătorești și litigii în derulare: 60.000 lei</t>
  </si>
  <si>
    <t xml:space="preserve"> - remunerarea comisiilor de examinare teoretica: 11.076.000 lei</t>
  </si>
  <si>
    <t>MINISTERUL TRANSPORTURILOR, INFRASTRUCTURII ȘI COMUNICAȚIILOR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</si>
</sst>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0000"/>
  </numFmts>
  <fonts count="7" x14ac:knownFonts="1">
    <font>
      <sz val="10"/>
      <name val="Arial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3" borderId="0" applyNumberFormat="0" applyBorder="0" applyAlignment="0" applyProtection="0"/>
  </cellStyleXfs>
  <cellXfs count="114">
    <xf numFmtId="0" fontId="0" fillId="0" borderId="0" xfId="0"/>
    <xf numFmtId="0" fontId="3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165" fontId="3" fillId="0" borderId="16" xfId="1" applyNumberFormat="1" applyFont="1" applyFill="1" applyBorder="1" applyAlignment="1">
      <alignment horizontal="center" vertical="center" wrapText="1"/>
    </xf>
    <xf numFmtId="165" fontId="3" fillId="0" borderId="17" xfId="1" applyNumberFormat="1" applyFont="1" applyFill="1" applyBorder="1" applyAlignment="1">
      <alignment horizontal="center" vertical="center" wrapText="1"/>
    </xf>
    <xf numFmtId="166" fontId="4" fillId="0" borderId="7" xfId="0" applyNumberFormat="1" applyFont="1" applyFill="1" applyBorder="1"/>
    <xf numFmtId="0" fontId="4" fillId="0" borderId="18" xfId="0" applyFont="1" applyFill="1" applyBorder="1"/>
    <xf numFmtId="0" fontId="4" fillId="0" borderId="15" xfId="0" applyFont="1" applyFill="1" applyBorder="1"/>
    <xf numFmtId="0" fontId="4" fillId="0" borderId="2" xfId="0" applyFont="1" applyFill="1" applyBorder="1"/>
    <xf numFmtId="0" fontId="4" fillId="0" borderId="1" xfId="0" applyNumberFormat="1" applyFont="1" applyFill="1" applyBorder="1"/>
    <xf numFmtId="166" fontId="3" fillId="0" borderId="1" xfId="0" applyNumberFormat="1" applyFont="1" applyFill="1" applyBorder="1"/>
    <xf numFmtId="0" fontId="3" fillId="0" borderId="15" xfId="0" applyFont="1" applyFill="1" applyBorder="1"/>
    <xf numFmtId="0" fontId="4" fillId="0" borderId="1" xfId="0" applyFont="1" applyFill="1" applyBorder="1"/>
    <xf numFmtId="0" fontId="3" fillId="0" borderId="1" xfId="0" applyFont="1" applyFill="1" applyBorder="1"/>
    <xf numFmtId="0" fontId="3" fillId="0" borderId="2" xfId="0" applyFont="1" applyFill="1" applyBorder="1"/>
    <xf numFmtId="164" fontId="3" fillId="0" borderId="0" xfId="1" applyFont="1" applyFill="1" applyBorder="1"/>
    <xf numFmtId="0" fontId="3" fillId="0" borderId="0" xfId="0" applyFont="1" applyFill="1" applyBorder="1"/>
    <xf numFmtId="164" fontId="4" fillId="0" borderId="11" xfId="1" applyNumberFormat="1" applyFont="1" applyFill="1" applyBorder="1"/>
    <xf numFmtId="0" fontId="4" fillId="0" borderId="9" xfId="0" applyFont="1" applyFill="1" applyBorder="1"/>
    <xf numFmtId="0" fontId="4" fillId="0" borderId="19" xfId="0" applyFont="1" applyFill="1" applyBorder="1"/>
    <xf numFmtId="0" fontId="4" fillId="0" borderId="7" xfId="0" applyFont="1" applyFill="1" applyBorder="1"/>
    <xf numFmtId="0" fontId="4" fillId="0" borderId="10" xfId="0" applyFont="1" applyFill="1" applyBorder="1"/>
    <xf numFmtId="0" fontId="4" fillId="0" borderId="20" xfId="0" applyFont="1" applyFill="1" applyBorder="1"/>
    <xf numFmtId="164" fontId="4" fillId="0" borderId="0" xfId="1" applyFont="1" applyFill="1" applyBorder="1"/>
    <xf numFmtId="165" fontId="3" fillId="0" borderId="0" xfId="1" applyNumberFormat="1" applyFont="1" applyFill="1" applyBorder="1"/>
    <xf numFmtId="0" fontId="4" fillId="2" borderId="0" xfId="0" applyFont="1" applyFill="1" applyBorder="1"/>
    <xf numFmtId="165" fontId="3" fillId="0" borderId="0" xfId="1" applyNumberFormat="1" applyFont="1" applyFill="1" applyBorder="1" applyAlignment="1">
      <alignment horizontal="right"/>
    </xf>
    <xf numFmtId="0" fontId="4" fillId="0" borderId="0" xfId="0" applyFont="1" applyFill="1" applyAlignment="1"/>
    <xf numFmtId="9" fontId="4" fillId="0" borderId="0" xfId="0" applyNumberFormat="1" applyFont="1" applyFill="1" applyBorder="1" applyAlignment="1">
      <alignment horizontal="center"/>
    </xf>
    <xf numFmtId="164" fontId="4" fillId="0" borderId="0" xfId="1" applyFont="1" applyFill="1"/>
    <xf numFmtId="0" fontId="4" fillId="0" borderId="2" xfId="0" applyFont="1" applyFill="1" applyBorder="1" applyAlignment="1">
      <alignment wrapText="1"/>
    </xf>
    <xf numFmtId="164" fontId="3" fillId="0" borderId="0" xfId="1" applyFont="1" applyFill="1"/>
    <xf numFmtId="164" fontId="3" fillId="0" borderId="0" xfId="1" applyFont="1" applyFill="1" applyAlignment="1">
      <alignment horizontal="center"/>
    </xf>
    <xf numFmtId="164" fontId="4" fillId="0" borderId="0" xfId="1" applyFont="1" applyFill="1" applyAlignment="1"/>
    <xf numFmtId="164" fontId="4" fillId="0" borderId="0" xfId="1" applyFont="1" applyFill="1" applyBorder="1" applyAlignment="1">
      <alignment horizontal="center"/>
    </xf>
    <xf numFmtId="164" fontId="3" fillId="0" borderId="21" xfId="1" applyFont="1" applyFill="1" applyBorder="1"/>
    <xf numFmtId="164" fontId="4" fillId="0" borderId="21" xfId="1" applyFont="1" applyFill="1" applyBorder="1"/>
    <xf numFmtId="164" fontId="3" fillId="0" borderId="21" xfId="2" quotePrefix="1" applyNumberFormat="1" applyFont="1" applyFill="1" applyBorder="1"/>
    <xf numFmtId="164" fontId="4" fillId="0" borderId="21" xfId="2" applyNumberFormat="1" applyFont="1" applyFill="1" applyBorder="1"/>
    <xf numFmtId="164" fontId="3" fillId="0" borderId="21" xfId="2" applyNumberFormat="1" applyFont="1" applyFill="1" applyBorder="1"/>
    <xf numFmtId="164" fontId="4" fillId="0" borderId="21" xfId="1" applyFont="1" applyFill="1" applyBorder="1" applyAlignment="1">
      <alignment wrapText="1"/>
    </xf>
    <xf numFmtId="164" fontId="3" fillId="0" borderId="21" xfId="1" applyNumberFormat="1" applyFont="1" applyFill="1" applyBorder="1"/>
    <xf numFmtId="164" fontId="4" fillId="0" borderId="21" xfId="1" applyNumberFormat="1" applyFont="1" applyFill="1" applyBorder="1"/>
    <xf numFmtId="0" fontId="4" fillId="0" borderId="15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3" fillId="0" borderId="8" xfId="0" applyFont="1" applyFill="1" applyBorder="1"/>
    <xf numFmtId="164" fontId="3" fillId="0" borderId="28" xfId="1" applyFont="1" applyFill="1" applyBorder="1"/>
    <xf numFmtId="0" fontId="4" fillId="0" borderId="3" xfId="0" applyFont="1" applyFill="1" applyBorder="1"/>
    <xf numFmtId="164" fontId="4" fillId="0" borderId="22" xfId="1" applyFont="1" applyFill="1" applyBorder="1"/>
    <xf numFmtId="164" fontId="3" fillId="0" borderId="11" xfId="2" quotePrefix="1" applyNumberFormat="1" applyFont="1" applyFill="1" applyBorder="1"/>
    <xf numFmtId="164" fontId="4" fillId="0" borderId="11" xfId="2" applyNumberFormat="1" applyFont="1" applyFill="1" applyBorder="1"/>
    <xf numFmtId="164" fontId="3" fillId="0" borderId="11" xfId="2" applyNumberFormat="1" applyFont="1" applyFill="1" applyBorder="1"/>
    <xf numFmtId="164" fontId="3" fillId="0" borderId="11" xfId="1" applyNumberFormat="1" applyFont="1" applyFill="1" applyBorder="1"/>
    <xf numFmtId="164" fontId="4" fillId="0" borderId="0" xfId="0" applyNumberFormat="1" applyFont="1" applyFill="1" applyBorder="1"/>
    <xf numFmtId="164" fontId="4" fillId="0" borderId="2" xfId="0" applyNumberFormat="1" applyFont="1" applyFill="1" applyBorder="1"/>
    <xf numFmtId="164" fontId="4" fillId="0" borderId="11" xfId="0" applyNumberFormat="1" applyFont="1" applyFill="1" applyBorder="1"/>
    <xf numFmtId="164" fontId="3" fillId="0" borderId="2" xfId="0" applyNumberFormat="1" applyFont="1" applyFill="1" applyBorder="1"/>
    <xf numFmtId="164" fontId="3" fillId="0" borderId="11" xfId="0" applyNumberFormat="1" applyFont="1" applyFill="1" applyBorder="1"/>
    <xf numFmtId="164" fontId="4" fillId="0" borderId="3" xfId="0" applyNumberFormat="1" applyFont="1" applyFill="1" applyBorder="1"/>
    <xf numFmtId="164" fontId="4" fillId="0" borderId="12" xfId="0" applyNumberFormat="1" applyFont="1" applyFill="1" applyBorder="1"/>
    <xf numFmtId="164" fontId="4" fillId="0" borderId="11" xfId="1" applyFont="1" applyFill="1" applyBorder="1"/>
    <xf numFmtId="49" fontId="3" fillId="0" borderId="15" xfId="0" applyNumberFormat="1" applyFont="1" applyFill="1" applyBorder="1"/>
    <xf numFmtId="49" fontId="4" fillId="0" borderId="15" xfId="0" applyNumberFormat="1" applyFont="1" applyFill="1" applyBorder="1"/>
    <xf numFmtId="49" fontId="4" fillId="0" borderId="19" xfId="0" applyNumberFormat="1" applyFont="1" applyFill="1" applyBorder="1"/>
    <xf numFmtId="49" fontId="4" fillId="0" borderId="20" xfId="0" applyNumberFormat="1" applyFont="1" applyFill="1" applyBorder="1"/>
    <xf numFmtId="49" fontId="3" fillId="0" borderId="15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9" fontId="4" fillId="2" borderId="15" xfId="0" applyNumberFormat="1" applyFont="1" applyFill="1" applyBorder="1"/>
    <xf numFmtId="0" fontId="4" fillId="2" borderId="15" xfId="0" applyFont="1" applyFill="1" applyBorder="1"/>
    <xf numFmtId="0" fontId="3" fillId="0" borderId="1" xfId="0" applyNumberFormat="1" applyFont="1" applyFill="1" applyBorder="1"/>
    <xf numFmtId="165" fontId="3" fillId="0" borderId="0" xfId="1" applyNumberFormat="1" applyFont="1" applyFill="1" applyAlignment="1">
      <alignment horizontal="center"/>
    </xf>
    <xf numFmtId="0" fontId="6" fillId="0" borderId="0" xfId="0" applyFont="1" applyFill="1" applyBorder="1"/>
    <xf numFmtId="0" fontId="6" fillId="0" borderId="0" xfId="0" applyFont="1" applyFill="1"/>
    <xf numFmtId="164" fontId="6" fillId="0" borderId="0" xfId="1" applyFont="1" applyFill="1"/>
    <xf numFmtId="49" fontId="4" fillId="0" borderId="15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right"/>
    </xf>
    <xf numFmtId="43" fontId="4" fillId="0" borderId="0" xfId="0" applyNumberFormat="1" applyFont="1" applyFill="1" applyBorder="1"/>
    <xf numFmtId="164" fontId="4" fillId="0" borderId="28" xfId="1" applyFont="1" applyFill="1" applyBorder="1"/>
    <xf numFmtId="164" fontId="4" fillId="0" borderId="8" xfId="0" applyNumberFormat="1" applyFont="1" applyFill="1" applyBorder="1"/>
    <xf numFmtId="164" fontId="4" fillId="0" borderId="14" xfId="0" applyNumberFormat="1" applyFont="1" applyFill="1" applyBorder="1"/>
    <xf numFmtId="0" fontId="3" fillId="2" borderId="2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8" xfId="0" applyFont="1" applyFill="1" applyBorder="1"/>
    <xf numFmtId="0" fontId="4" fillId="0" borderId="29" xfId="0" applyFont="1" applyFill="1" applyBorder="1" applyAlignment="1"/>
    <xf numFmtId="0" fontId="4" fillId="0" borderId="0" xfId="0" applyFont="1" applyFill="1" applyBorder="1" applyAlignment="1"/>
    <xf numFmtId="0" fontId="3" fillId="0" borderId="0" xfId="0" applyFont="1" applyFill="1" applyAlignment="1">
      <alignment wrapText="1"/>
    </xf>
    <xf numFmtId="0" fontId="5" fillId="0" borderId="0" xfId="0" applyFont="1" applyFill="1" applyAlignment="1"/>
    <xf numFmtId="0" fontId="4" fillId="0" borderId="0" xfId="0" applyFont="1" applyFill="1" applyBorder="1" applyAlignment="1">
      <alignment wrapText="1"/>
    </xf>
    <xf numFmtId="164" fontId="4" fillId="2" borderId="2" xfId="0" applyNumberFormat="1" applyFont="1" applyFill="1" applyBorder="1"/>
    <xf numFmtId="164" fontId="3" fillId="0" borderId="25" xfId="1" applyNumberFormat="1" applyFont="1" applyFill="1" applyBorder="1"/>
    <xf numFmtId="164" fontId="3" fillId="0" borderId="24" xfId="1" applyNumberFormat="1" applyFont="1" applyFill="1" applyBorder="1"/>
    <xf numFmtId="164" fontId="4" fillId="0" borderId="0" xfId="1" applyFont="1" applyFill="1" applyBorder="1" applyAlignment="1"/>
    <xf numFmtId="165" fontId="4" fillId="0" borderId="0" xfId="1" applyNumberFormat="1" applyFont="1" applyFill="1" applyBorder="1"/>
    <xf numFmtId="165" fontId="4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3" fillId="0" borderId="2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65" fontId="3" fillId="0" borderId="0" xfId="1" applyNumberFormat="1" applyFont="1" applyFill="1" applyAlignment="1">
      <alignment horizontal="center" wrapText="1"/>
    </xf>
    <xf numFmtId="165" fontId="3" fillId="0" borderId="0" xfId="1" applyNumberFormat="1" applyFont="1" applyFill="1" applyAlignment="1">
      <alignment horizontal="center" vertical="center" wrapText="1"/>
    </xf>
    <xf numFmtId="165" fontId="3" fillId="0" borderId="4" xfId="1" applyNumberFormat="1" applyFont="1" applyFill="1" applyBorder="1" applyAlignment="1">
      <alignment horizontal="center" vertical="center"/>
    </xf>
    <xf numFmtId="165" fontId="3" fillId="0" borderId="6" xfId="1" applyNumberFormat="1" applyFont="1" applyFill="1" applyBorder="1" applyAlignment="1">
      <alignment horizontal="center" vertical="center"/>
    </xf>
    <xf numFmtId="165" fontId="3" fillId="0" borderId="13" xfId="1" applyNumberFormat="1" applyFont="1" applyFill="1" applyBorder="1" applyAlignment="1">
      <alignment horizontal="center" vertical="center" wrapText="1"/>
    </xf>
    <xf numFmtId="165" fontId="3" fillId="0" borderId="5" xfId="1" applyNumberFormat="1" applyFont="1" applyFill="1" applyBorder="1" applyAlignment="1">
      <alignment horizontal="center" vertical="center" wrapText="1"/>
    </xf>
    <xf numFmtId="164" fontId="3" fillId="0" borderId="26" xfId="1" applyFont="1" applyFill="1" applyBorder="1" applyAlignment="1">
      <alignment horizontal="center" vertical="center" wrapText="1"/>
    </xf>
    <xf numFmtId="164" fontId="3" fillId="0" borderId="27" xfId="1" applyFont="1" applyFill="1" applyBorder="1" applyAlignment="1">
      <alignment horizontal="center" vertical="center" wrapText="1"/>
    </xf>
  </cellXfs>
  <cellStyles count="3">
    <cellStyle name="Comma" xfId="1" builtinId="3"/>
    <cellStyle name="Good" xfId="2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575"/>
  <sheetViews>
    <sheetView tabSelected="1" workbookViewId="0">
      <selection activeCell="A7" sqref="A7:L7"/>
    </sheetView>
  </sheetViews>
  <sheetFormatPr defaultRowHeight="15.75" x14ac:dyDescent="0.25"/>
  <cols>
    <col min="1" max="1" width="8.42578125" style="3" customWidth="1"/>
    <col min="2" max="2" width="8.140625" style="3" customWidth="1"/>
    <col min="3" max="3" width="6.140625" style="3" customWidth="1"/>
    <col min="4" max="4" width="6.7109375" style="3" customWidth="1"/>
    <col min="5" max="5" width="7.140625" style="3" customWidth="1"/>
    <col min="6" max="6" width="8.140625" style="3" customWidth="1"/>
    <col min="7" max="7" width="57.140625" style="3" customWidth="1"/>
    <col min="8" max="8" width="13.7109375" style="30" bestFit="1" customWidth="1"/>
    <col min="9" max="9" width="13.140625" style="2" bestFit="1" customWidth="1"/>
    <col min="10" max="12" width="11.5703125" style="2" bestFit="1" customWidth="1"/>
    <col min="13" max="13" width="15.7109375" style="2" customWidth="1"/>
    <col min="14" max="14" width="13.5703125" style="2" customWidth="1"/>
    <col min="15" max="15" width="11.85546875" style="2" bestFit="1" customWidth="1"/>
    <col min="16" max="16" width="10.7109375" style="2" bestFit="1" customWidth="1"/>
    <col min="17" max="18" width="9.140625" style="2"/>
    <col min="19" max="20" width="10.7109375" style="2" bestFit="1" customWidth="1"/>
    <col min="21" max="40" width="9.140625" style="2"/>
    <col min="41" max="16384" width="9.140625" style="3"/>
  </cols>
  <sheetData>
    <row r="1" spans="1:40" ht="15.75" customHeight="1" x14ac:dyDescent="0.25">
      <c r="A1" s="1" t="s">
        <v>106</v>
      </c>
      <c r="B1" s="1"/>
      <c r="C1" s="1"/>
      <c r="D1" s="1"/>
      <c r="E1" s="1"/>
      <c r="F1" s="1"/>
      <c r="G1" s="1"/>
      <c r="H1" s="32"/>
    </row>
    <row r="2" spans="1:40" x14ac:dyDescent="0.25">
      <c r="A2" s="1" t="s">
        <v>3</v>
      </c>
      <c r="B2" s="1"/>
      <c r="C2" s="1"/>
      <c r="D2" s="1"/>
      <c r="E2" s="1"/>
      <c r="F2" s="1"/>
    </row>
    <row r="3" spans="1:40" x14ac:dyDescent="0.25">
      <c r="A3" s="1"/>
      <c r="B3" s="1"/>
      <c r="C3" s="1"/>
      <c r="D3" s="1"/>
      <c r="E3" s="1"/>
      <c r="F3" s="1"/>
    </row>
    <row r="4" spans="1:40" x14ac:dyDescent="0.25">
      <c r="A4" s="3" t="s">
        <v>78</v>
      </c>
      <c r="E4" s="1"/>
      <c r="F4" s="1"/>
    </row>
    <row r="5" spans="1:40" x14ac:dyDescent="0.25">
      <c r="A5" s="3" t="s">
        <v>79</v>
      </c>
      <c r="E5" s="1"/>
      <c r="F5" s="1"/>
    </row>
    <row r="7" spans="1:40" ht="15.75" customHeight="1" x14ac:dyDescent="0.25">
      <c r="A7" s="106" t="s">
        <v>97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1:40" ht="15.75" customHeight="1" x14ac:dyDescent="0.2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</row>
    <row r="9" spans="1:40" ht="16.5" thickBot="1" x14ac:dyDescent="0.3">
      <c r="A9" s="72"/>
      <c r="B9" s="72"/>
      <c r="C9" s="72"/>
      <c r="D9" s="72"/>
      <c r="E9" s="72"/>
      <c r="F9" s="72"/>
      <c r="G9" s="72"/>
      <c r="H9" s="33"/>
      <c r="L9" s="17" t="s">
        <v>90</v>
      </c>
    </row>
    <row r="10" spans="1:40" ht="63" x14ac:dyDescent="0.25">
      <c r="A10" s="110" t="s">
        <v>58</v>
      </c>
      <c r="B10" s="4" t="s">
        <v>59</v>
      </c>
      <c r="C10" s="4" t="s">
        <v>60</v>
      </c>
      <c r="D10" s="4" t="s">
        <v>61</v>
      </c>
      <c r="E10" s="4" t="s">
        <v>43</v>
      </c>
      <c r="F10" s="4" t="s">
        <v>44</v>
      </c>
      <c r="G10" s="108" t="s">
        <v>0</v>
      </c>
      <c r="H10" s="112" t="s">
        <v>94</v>
      </c>
      <c r="I10" s="98" t="s">
        <v>68</v>
      </c>
      <c r="J10" s="98" t="s">
        <v>69</v>
      </c>
      <c r="K10" s="98" t="s">
        <v>70</v>
      </c>
      <c r="L10" s="104" t="s">
        <v>71</v>
      </c>
      <c r="N10" s="90"/>
      <c r="O10" s="90"/>
    </row>
    <row r="11" spans="1:40" ht="16.5" thickBot="1" x14ac:dyDescent="0.3">
      <c r="A11" s="111"/>
      <c r="B11" s="5"/>
      <c r="C11" s="5"/>
      <c r="D11" s="5"/>
      <c r="E11" s="5"/>
      <c r="F11" s="5"/>
      <c r="G11" s="109"/>
      <c r="H11" s="113"/>
      <c r="I11" s="99"/>
      <c r="J11" s="99"/>
      <c r="K11" s="99"/>
      <c r="L11" s="105"/>
    </row>
    <row r="12" spans="1:40" x14ac:dyDescent="0.25">
      <c r="A12" s="6"/>
      <c r="B12" s="7"/>
      <c r="C12" s="7"/>
      <c r="D12" s="7"/>
      <c r="E12" s="7"/>
      <c r="F12" s="7"/>
      <c r="G12" s="47" t="s">
        <v>62</v>
      </c>
      <c r="H12" s="48">
        <f>H13+H25</f>
        <v>137946</v>
      </c>
      <c r="I12" s="92">
        <f>I13+I25</f>
        <v>52516</v>
      </c>
      <c r="J12" s="92">
        <f t="shared" ref="J12:L12" si="0">J13+J25</f>
        <v>31171</v>
      </c>
      <c r="K12" s="92">
        <f t="shared" si="0"/>
        <v>26973</v>
      </c>
      <c r="L12" s="93">
        <f t="shared" si="0"/>
        <v>27286</v>
      </c>
      <c r="M12" s="55"/>
    </row>
    <row r="13" spans="1:40" s="1" customFormat="1" x14ac:dyDescent="0.25">
      <c r="A13" s="11"/>
      <c r="B13" s="12"/>
      <c r="C13" s="12"/>
      <c r="D13" s="12"/>
      <c r="E13" s="12"/>
      <c r="F13" s="12"/>
      <c r="G13" s="15" t="s">
        <v>63</v>
      </c>
      <c r="H13" s="36">
        <f>H14</f>
        <v>104586</v>
      </c>
      <c r="I13" s="42">
        <f t="shared" ref="I13:L13" si="1">I14</f>
        <v>26333</v>
      </c>
      <c r="J13" s="42">
        <f t="shared" si="1"/>
        <v>25684</v>
      </c>
      <c r="K13" s="42">
        <f t="shared" si="1"/>
        <v>26225</v>
      </c>
      <c r="L13" s="54">
        <f t="shared" si="1"/>
        <v>26344</v>
      </c>
      <c r="M13" s="55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ht="15" customHeight="1" x14ac:dyDescent="0.25">
      <c r="A14" s="10"/>
      <c r="B14" s="8"/>
      <c r="C14" s="8"/>
      <c r="D14" s="8"/>
      <c r="E14" s="8"/>
      <c r="F14" s="8"/>
      <c r="G14" s="9" t="s">
        <v>64</v>
      </c>
      <c r="H14" s="37">
        <f>H15+H21</f>
        <v>104586</v>
      </c>
      <c r="I14" s="43">
        <f t="shared" ref="I14:L14" si="2">I15+I21</f>
        <v>26333</v>
      </c>
      <c r="J14" s="43">
        <f t="shared" si="2"/>
        <v>25684</v>
      </c>
      <c r="K14" s="43">
        <f t="shared" si="2"/>
        <v>26225</v>
      </c>
      <c r="L14" s="18">
        <f t="shared" si="2"/>
        <v>26344</v>
      </c>
      <c r="M14" s="55"/>
    </row>
    <row r="15" spans="1:40" ht="15" customHeight="1" x14ac:dyDescent="0.25">
      <c r="A15" s="10"/>
      <c r="B15" s="8"/>
      <c r="C15" s="8"/>
      <c r="D15" s="8"/>
      <c r="E15" s="8"/>
      <c r="F15" s="8"/>
      <c r="G15" s="9" t="s">
        <v>65</v>
      </c>
      <c r="H15" s="38">
        <f t="shared" ref="H15:L15" si="3">H16+H20</f>
        <v>206</v>
      </c>
      <c r="I15" s="38">
        <f t="shared" si="3"/>
        <v>14</v>
      </c>
      <c r="J15" s="38">
        <f t="shared" si="3"/>
        <v>64</v>
      </c>
      <c r="K15" s="38">
        <f t="shared" si="3"/>
        <v>64</v>
      </c>
      <c r="L15" s="51">
        <f t="shared" si="3"/>
        <v>64</v>
      </c>
      <c r="M15" s="55"/>
    </row>
    <row r="16" spans="1:40" ht="15" customHeight="1" x14ac:dyDescent="0.25">
      <c r="A16" s="71">
        <v>30</v>
      </c>
      <c r="B16" s="12"/>
      <c r="C16" s="8"/>
      <c r="D16" s="8"/>
      <c r="E16" s="8"/>
      <c r="F16" s="8"/>
      <c r="G16" s="9" t="s">
        <v>50</v>
      </c>
      <c r="H16" s="39">
        <f t="shared" ref="H16" si="4">H17</f>
        <v>56</v>
      </c>
      <c r="I16" s="39">
        <v>14</v>
      </c>
      <c r="J16" s="39">
        <v>14</v>
      </c>
      <c r="K16" s="39">
        <v>14</v>
      </c>
      <c r="L16" s="52">
        <v>14</v>
      </c>
      <c r="M16" s="55"/>
    </row>
    <row r="17" spans="1:40" ht="15" customHeight="1" x14ac:dyDescent="0.25">
      <c r="A17" s="11"/>
      <c r="B17" s="67" t="s">
        <v>86</v>
      </c>
      <c r="C17" s="8"/>
      <c r="D17" s="8"/>
      <c r="E17" s="8"/>
      <c r="F17" s="8"/>
      <c r="G17" s="9" t="s">
        <v>45</v>
      </c>
      <c r="H17" s="39">
        <f>H18</f>
        <v>56</v>
      </c>
      <c r="I17" s="39">
        <v>14</v>
      </c>
      <c r="J17" s="39">
        <v>14</v>
      </c>
      <c r="K17" s="39">
        <v>14</v>
      </c>
      <c r="L17" s="52">
        <v>14</v>
      </c>
      <c r="M17" s="55"/>
    </row>
    <row r="18" spans="1:40" ht="15" customHeight="1" x14ac:dyDescent="0.25">
      <c r="A18" s="11"/>
      <c r="B18" s="67"/>
      <c r="C18" s="8">
        <v>30</v>
      </c>
      <c r="D18" s="8"/>
      <c r="E18" s="8"/>
      <c r="F18" s="8"/>
      <c r="G18" s="9" t="s">
        <v>51</v>
      </c>
      <c r="H18" s="37">
        <v>56</v>
      </c>
      <c r="I18" s="56">
        <v>14</v>
      </c>
      <c r="J18" s="56">
        <v>14</v>
      </c>
      <c r="K18" s="56">
        <v>14</v>
      </c>
      <c r="L18" s="57">
        <v>14</v>
      </c>
      <c r="M18" s="55"/>
    </row>
    <row r="19" spans="1:40" ht="15" customHeight="1" x14ac:dyDescent="0.25">
      <c r="A19" s="71">
        <v>31</v>
      </c>
      <c r="B19" s="67"/>
      <c r="C19" s="8"/>
      <c r="D19" s="8"/>
      <c r="E19" s="8"/>
      <c r="F19" s="8"/>
      <c r="G19" s="9" t="s">
        <v>42</v>
      </c>
      <c r="H19" s="40">
        <f t="shared" ref="H19:L19" si="5">H20</f>
        <v>150</v>
      </c>
      <c r="I19" s="40">
        <f t="shared" si="5"/>
        <v>0</v>
      </c>
      <c r="J19" s="40">
        <f t="shared" si="5"/>
        <v>50</v>
      </c>
      <c r="K19" s="40">
        <f t="shared" si="5"/>
        <v>50</v>
      </c>
      <c r="L19" s="53">
        <f t="shared" si="5"/>
        <v>50</v>
      </c>
      <c r="M19" s="55"/>
    </row>
    <row r="20" spans="1:40" ht="15" customHeight="1" x14ac:dyDescent="0.25">
      <c r="A20" s="11"/>
      <c r="B20" s="67" t="s">
        <v>83</v>
      </c>
      <c r="C20" s="12"/>
      <c r="D20" s="12"/>
      <c r="E20" s="12"/>
      <c r="F20" s="12"/>
      <c r="G20" s="9" t="s">
        <v>41</v>
      </c>
      <c r="H20" s="37">
        <v>150</v>
      </c>
      <c r="I20" s="56">
        <v>0</v>
      </c>
      <c r="J20" s="56">
        <v>50</v>
      </c>
      <c r="K20" s="56">
        <v>50</v>
      </c>
      <c r="L20" s="57">
        <v>50</v>
      </c>
      <c r="M20" s="55"/>
    </row>
    <row r="21" spans="1:40" s="1" customFormat="1" x14ac:dyDescent="0.25">
      <c r="A21" s="11"/>
      <c r="B21" s="67"/>
      <c r="C21" s="8"/>
      <c r="D21" s="8"/>
      <c r="E21" s="8"/>
      <c r="F21" s="8"/>
      <c r="G21" s="9" t="s">
        <v>66</v>
      </c>
      <c r="H21" s="40">
        <f t="shared" ref="H21:L21" si="6">H22</f>
        <v>104380</v>
      </c>
      <c r="I21" s="40">
        <f>I22</f>
        <v>26319</v>
      </c>
      <c r="J21" s="40">
        <f t="shared" si="6"/>
        <v>25620</v>
      </c>
      <c r="K21" s="40">
        <f t="shared" si="6"/>
        <v>26161</v>
      </c>
      <c r="L21" s="53">
        <f t="shared" si="6"/>
        <v>26280</v>
      </c>
      <c r="M21" s="55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5" customHeight="1" x14ac:dyDescent="0.25">
      <c r="A22" s="71">
        <v>33</v>
      </c>
      <c r="B22" s="67"/>
      <c r="C22" s="8"/>
      <c r="D22" s="8"/>
      <c r="E22" s="8"/>
      <c r="F22" s="8"/>
      <c r="G22" s="9" t="s">
        <v>40</v>
      </c>
      <c r="H22" s="39">
        <f t="shared" ref="H22:L22" si="7">H23+H24</f>
        <v>104380</v>
      </c>
      <c r="I22" s="39">
        <f t="shared" si="7"/>
        <v>26319</v>
      </c>
      <c r="J22" s="39">
        <f t="shared" si="7"/>
        <v>25620</v>
      </c>
      <c r="K22" s="39">
        <f t="shared" si="7"/>
        <v>26161</v>
      </c>
      <c r="L22" s="52">
        <f t="shared" si="7"/>
        <v>26280</v>
      </c>
      <c r="M22" s="55"/>
    </row>
    <row r="23" spans="1:40" ht="15" customHeight="1" x14ac:dyDescent="0.25">
      <c r="A23" s="11"/>
      <c r="B23" s="67" t="s">
        <v>88</v>
      </c>
      <c r="C23" s="8"/>
      <c r="D23" s="8"/>
      <c r="E23" s="8"/>
      <c r="F23" s="8"/>
      <c r="G23" s="9" t="s">
        <v>39</v>
      </c>
      <c r="H23" s="37">
        <v>81035</v>
      </c>
      <c r="I23" s="56">
        <f>20150+150+381+8</f>
        <v>20689</v>
      </c>
      <c r="J23" s="56">
        <f>20350+50-381-4</f>
        <v>20015</v>
      </c>
      <c r="K23" s="56">
        <f>20210-100-4</f>
        <v>20106</v>
      </c>
      <c r="L23" s="57">
        <f>20325-100</f>
        <v>20225</v>
      </c>
      <c r="M23" s="55"/>
    </row>
    <row r="24" spans="1:40" ht="15" customHeight="1" x14ac:dyDescent="0.25">
      <c r="A24" s="14"/>
      <c r="B24" s="12">
        <v>50</v>
      </c>
      <c r="C24" s="8"/>
      <c r="D24" s="8"/>
      <c r="E24" s="8"/>
      <c r="F24" s="8"/>
      <c r="G24" s="9" t="s">
        <v>46</v>
      </c>
      <c r="H24" s="37">
        <v>23345</v>
      </c>
      <c r="I24" s="56">
        <v>5630</v>
      </c>
      <c r="J24" s="56">
        <v>5605</v>
      </c>
      <c r="K24" s="56">
        <v>6055</v>
      </c>
      <c r="L24" s="57">
        <v>6055</v>
      </c>
      <c r="M24" s="55"/>
    </row>
    <row r="25" spans="1:40" s="1" customFormat="1" ht="15" customHeight="1" x14ac:dyDescent="0.25">
      <c r="A25" s="14">
        <v>40</v>
      </c>
      <c r="B25" s="12">
        <v>10</v>
      </c>
      <c r="C25" s="12"/>
      <c r="D25" s="12"/>
      <c r="E25" s="12"/>
      <c r="F25" s="12"/>
      <c r="G25" s="15" t="s">
        <v>74</v>
      </c>
      <c r="H25" s="40">
        <f t="shared" ref="H25:L25" si="8">H26</f>
        <v>33360</v>
      </c>
      <c r="I25" s="40">
        <f t="shared" si="8"/>
        <v>26183</v>
      </c>
      <c r="J25" s="40">
        <f t="shared" si="8"/>
        <v>5487</v>
      </c>
      <c r="K25" s="40">
        <f t="shared" si="8"/>
        <v>748</v>
      </c>
      <c r="L25" s="53">
        <f t="shared" si="8"/>
        <v>942</v>
      </c>
      <c r="M25" s="55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2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28.5" customHeight="1" x14ac:dyDescent="0.25">
      <c r="A26" s="13"/>
      <c r="B26" s="8"/>
      <c r="C26" s="8">
        <v>15</v>
      </c>
      <c r="D26" s="8"/>
      <c r="E26" s="8"/>
      <c r="F26" s="8"/>
      <c r="G26" s="31" t="s">
        <v>67</v>
      </c>
      <c r="H26" s="41">
        <v>33360</v>
      </c>
      <c r="I26" s="56">
        <v>26183</v>
      </c>
      <c r="J26" s="56">
        <v>5487</v>
      </c>
      <c r="K26" s="56">
        <v>748</v>
      </c>
      <c r="L26" s="57">
        <v>942</v>
      </c>
      <c r="M26" s="55"/>
      <c r="O26" s="78"/>
      <c r="P26" s="78"/>
      <c r="Q26" s="78"/>
      <c r="R26" s="78"/>
    </row>
    <row r="27" spans="1:40" x14ac:dyDescent="0.25">
      <c r="A27" s="13"/>
      <c r="B27" s="8"/>
      <c r="C27" s="8"/>
      <c r="D27" s="8"/>
      <c r="E27" s="8"/>
      <c r="F27" s="8"/>
      <c r="G27" s="15" t="s">
        <v>38</v>
      </c>
      <c r="H27" s="41"/>
      <c r="I27" s="56"/>
      <c r="J27" s="56"/>
      <c r="K27" s="56"/>
      <c r="L27" s="57"/>
      <c r="M27" s="55"/>
    </row>
    <row r="28" spans="1:40" ht="15" customHeight="1" x14ac:dyDescent="0.25">
      <c r="A28" s="14"/>
      <c r="B28" s="12"/>
      <c r="C28" s="12"/>
      <c r="D28" s="12"/>
      <c r="E28" s="12"/>
      <c r="F28" s="12"/>
      <c r="G28" s="9" t="s">
        <v>78</v>
      </c>
      <c r="H28" s="42">
        <f t="shared" ref="H28:L29" si="9">H31+H170</f>
        <v>137946</v>
      </c>
      <c r="I28" s="42">
        <f t="shared" si="9"/>
        <v>52516</v>
      </c>
      <c r="J28" s="42">
        <f t="shared" si="9"/>
        <v>31171.002500000002</v>
      </c>
      <c r="K28" s="42">
        <f t="shared" si="9"/>
        <v>26973.002500000002</v>
      </c>
      <c r="L28" s="54">
        <f t="shared" si="9"/>
        <v>27286.002500000002</v>
      </c>
      <c r="M28" s="55"/>
    </row>
    <row r="29" spans="1:40" ht="15" customHeight="1" x14ac:dyDescent="0.25">
      <c r="A29" s="14"/>
      <c r="B29" s="12"/>
      <c r="C29" s="12"/>
      <c r="D29" s="12"/>
      <c r="E29" s="12"/>
      <c r="F29" s="12"/>
      <c r="G29" s="9" t="s">
        <v>79</v>
      </c>
      <c r="H29" s="42">
        <f t="shared" si="9"/>
        <v>137946</v>
      </c>
      <c r="I29" s="42">
        <f t="shared" si="9"/>
        <v>52516</v>
      </c>
      <c r="J29" s="42">
        <f t="shared" si="9"/>
        <v>31171.002500000002</v>
      </c>
      <c r="K29" s="42">
        <f t="shared" si="9"/>
        <v>26973.002500000002</v>
      </c>
      <c r="L29" s="54">
        <f t="shared" si="9"/>
        <v>27286.002500000002</v>
      </c>
      <c r="M29" s="55"/>
    </row>
    <row r="30" spans="1:40" ht="15" customHeight="1" x14ac:dyDescent="0.25">
      <c r="A30" s="14"/>
      <c r="B30" s="12"/>
      <c r="C30" s="12"/>
      <c r="D30" s="12"/>
      <c r="E30" s="12"/>
      <c r="F30" s="12"/>
      <c r="G30" s="15" t="s">
        <v>80</v>
      </c>
      <c r="H30" s="42"/>
      <c r="I30" s="56"/>
      <c r="J30" s="56"/>
      <c r="K30" s="56"/>
      <c r="L30" s="57"/>
      <c r="M30" s="55"/>
    </row>
    <row r="31" spans="1:40" s="1" customFormat="1" x14ac:dyDescent="0.25">
      <c r="A31" s="14"/>
      <c r="B31" s="12"/>
      <c r="C31" s="12"/>
      <c r="D31" s="12"/>
      <c r="E31" s="12"/>
      <c r="F31" s="12"/>
      <c r="G31" s="9" t="s">
        <v>78</v>
      </c>
      <c r="H31" s="36">
        <f t="shared" ref="H31:L32" si="10">H34+H76+H152+H164</f>
        <v>134200</v>
      </c>
      <c r="I31" s="42">
        <f t="shared" si="10"/>
        <v>52135</v>
      </c>
      <c r="J31" s="42">
        <f t="shared" si="10"/>
        <v>27806.002500000002</v>
      </c>
      <c r="K31" s="42">
        <f t="shared" si="10"/>
        <v>26973.002500000002</v>
      </c>
      <c r="L31" s="54">
        <f t="shared" si="10"/>
        <v>27286.002500000002</v>
      </c>
      <c r="M31" s="55"/>
      <c r="N31" s="17"/>
      <c r="O31" s="17"/>
      <c r="P31" s="17"/>
      <c r="Q31" s="17"/>
      <c r="R31" s="17"/>
      <c r="S31" s="2"/>
      <c r="T31" s="2"/>
      <c r="U31" s="2"/>
      <c r="V31" s="2"/>
      <c r="W31" s="2"/>
      <c r="X31" s="2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s="1" customFormat="1" x14ac:dyDescent="0.25">
      <c r="A32" s="14"/>
      <c r="B32" s="12"/>
      <c r="C32" s="12"/>
      <c r="D32" s="12"/>
      <c r="E32" s="12"/>
      <c r="F32" s="12"/>
      <c r="G32" s="9" t="s">
        <v>79</v>
      </c>
      <c r="H32" s="36">
        <f t="shared" si="10"/>
        <v>134200</v>
      </c>
      <c r="I32" s="42">
        <f t="shared" si="10"/>
        <v>52135</v>
      </c>
      <c r="J32" s="42">
        <f t="shared" si="10"/>
        <v>27806.002500000002</v>
      </c>
      <c r="K32" s="42">
        <f t="shared" si="10"/>
        <v>26973.002500000002</v>
      </c>
      <c r="L32" s="54">
        <f t="shared" si="10"/>
        <v>27286.002500000002</v>
      </c>
      <c r="M32" s="55"/>
      <c r="N32" s="17"/>
      <c r="O32" s="17"/>
      <c r="P32" s="17"/>
      <c r="Q32" s="17"/>
      <c r="R32" s="17"/>
      <c r="S32" s="2"/>
      <c r="T32" s="2"/>
      <c r="U32" s="2"/>
      <c r="V32" s="2"/>
      <c r="W32" s="2"/>
      <c r="X32" s="2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s="1" customFormat="1" x14ac:dyDescent="0.25">
      <c r="A33" s="14"/>
      <c r="B33" s="12"/>
      <c r="C33" s="12"/>
      <c r="D33" s="12">
        <v>10</v>
      </c>
      <c r="E33" s="12"/>
      <c r="F33" s="12"/>
      <c r="G33" s="15" t="s">
        <v>34</v>
      </c>
      <c r="H33" s="36"/>
      <c r="I33" s="58"/>
      <c r="J33" s="58"/>
      <c r="K33" s="58"/>
      <c r="L33" s="59"/>
      <c r="M33" s="55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s="1" customFormat="1" x14ac:dyDescent="0.25">
      <c r="A34" s="14"/>
      <c r="B34" s="12"/>
      <c r="C34" s="12"/>
      <c r="D34" s="12"/>
      <c r="E34" s="12"/>
      <c r="F34" s="12"/>
      <c r="G34" s="9" t="s">
        <v>78</v>
      </c>
      <c r="H34" s="42">
        <f>H37+H61+H70</f>
        <v>56307</v>
      </c>
      <c r="I34" s="42">
        <f t="shared" ref="I34:L34" si="11">I37+I61+I70</f>
        <v>14863</v>
      </c>
      <c r="J34" s="42">
        <f t="shared" si="11"/>
        <v>13846.002500000001</v>
      </c>
      <c r="K34" s="42">
        <f t="shared" si="11"/>
        <v>13799.002500000001</v>
      </c>
      <c r="L34" s="54">
        <f t="shared" si="11"/>
        <v>13799.002500000001</v>
      </c>
      <c r="M34" s="55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s="1" customFormat="1" x14ac:dyDescent="0.25">
      <c r="A35" s="14"/>
      <c r="B35" s="12"/>
      <c r="C35" s="12"/>
      <c r="D35" s="12"/>
      <c r="E35" s="12"/>
      <c r="F35" s="12"/>
      <c r="G35" s="9" t="s">
        <v>79</v>
      </c>
      <c r="H35" s="42">
        <f>H38+H62+H71</f>
        <v>56307</v>
      </c>
      <c r="I35" s="42">
        <f t="shared" ref="I35:L35" si="12">I38+I62+I71</f>
        <v>14863</v>
      </c>
      <c r="J35" s="42">
        <f t="shared" si="12"/>
        <v>13846.002500000001</v>
      </c>
      <c r="K35" s="42">
        <f t="shared" si="12"/>
        <v>13799.002500000001</v>
      </c>
      <c r="L35" s="54">
        <f t="shared" si="12"/>
        <v>13799.002500000001</v>
      </c>
      <c r="M35" s="55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s="1" customFormat="1" x14ac:dyDescent="0.25">
      <c r="A36" s="14"/>
      <c r="B36" s="12"/>
      <c r="C36" s="12"/>
      <c r="D36" s="12"/>
      <c r="E36" s="63" t="s">
        <v>82</v>
      </c>
      <c r="F36" s="12"/>
      <c r="G36" s="15" t="s">
        <v>4</v>
      </c>
      <c r="H36" s="42"/>
      <c r="I36" s="58"/>
      <c r="J36" s="58"/>
      <c r="K36" s="58"/>
      <c r="L36" s="59"/>
      <c r="M36" s="55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s="1" customFormat="1" x14ac:dyDescent="0.25">
      <c r="A37" s="14"/>
      <c r="B37" s="12"/>
      <c r="C37" s="12"/>
      <c r="D37" s="12"/>
      <c r="E37" s="12"/>
      <c r="F37" s="12"/>
      <c r="G37" s="9" t="s">
        <v>78</v>
      </c>
      <c r="H37" s="42">
        <f>H40+H43+H46+H49+H52+H55+H58</f>
        <v>54257</v>
      </c>
      <c r="I37" s="42">
        <f t="shared" ref="I37:L37" si="13">I40+I43+I46+I49+I52+I55+I58</f>
        <v>13714</v>
      </c>
      <c r="J37" s="42">
        <f t="shared" si="13"/>
        <v>13545</v>
      </c>
      <c r="K37" s="42">
        <f t="shared" si="13"/>
        <v>13499</v>
      </c>
      <c r="L37" s="54">
        <f t="shared" si="13"/>
        <v>13499</v>
      </c>
      <c r="M37" s="55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s="1" customFormat="1" x14ac:dyDescent="0.25">
      <c r="A38" s="14"/>
      <c r="B38" s="12"/>
      <c r="C38" s="12"/>
      <c r="D38" s="12"/>
      <c r="E38" s="12"/>
      <c r="F38" s="12"/>
      <c r="G38" s="9" t="s">
        <v>79</v>
      </c>
      <c r="H38" s="42">
        <f>H41+H44+H47+H50+H53+H56+H59</f>
        <v>54257</v>
      </c>
      <c r="I38" s="42">
        <f t="shared" ref="I38:L38" si="14">I41+I44+I47+I50+I53+I56+I59</f>
        <v>13714</v>
      </c>
      <c r="J38" s="42">
        <f t="shared" si="14"/>
        <v>13545</v>
      </c>
      <c r="K38" s="42">
        <f t="shared" si="14"/>
        <v>13499</v>
      </c>
      <c r="L38" s="54">
        <f t="shared" si="14"/>
        <v>13499</v>
      </c>
      <c r="M38" s="55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s="1" customFormat="1" x14ac:dyDescent="0.25">
      <c r="A39" s="14"/>
      <c r="B39" s="12"/>
      <c r="C39" s="12"/>
      <c r="D39" s="12"/>
      <c r="E39" s="12"/>
      <c r="F39" s="76" t="s">
        <v>82</v>
      </c>
      <c r="G39" s="9" t="s">
        <v>5</v>
      </c>
      <c r="H39" s="42"/>
      <c r="I39" s="58"/>
      <c r="J39" s="58"/>
      <c r="K39" s="58"/>
      <c r="L39" s="59"/>
      <c r="M39" s="55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s="1" customFormat="1" x14ac:dyDescent="0.25">
      <c r="A40" s="13"/>
      <c r="B40" s="8"/>
      <c r="C40" s="8"/>
      <c r="D40" s="8"/>
      <c r="E40" s="8"/>
      <c r="F40" s="8"/>
      <c r="G40" s="9" t="s">
        <v>78</v>
      </c>
      <c r="H40" s="37">
        <v>37823</v>
      </c>
      <c r="I40" s="56">
        <v>9400</v>
      </c>
      <c r="J40" s="56">
        <v>9475</v>
      </c>
      <c r="K40" s="56">
        <v>9474</v>
      </c>
      <c r="L40" s="57">
        <v>9474</v>
      </c>
      <c r="M40" s="55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s="1" customFormat="1" x14ac:dyDescent="0.25">
      <c r="A41" s="13"/>
      <c r="B41" s="8"/>
      <c r="C41" s="8"/>
      <c r="D41" s="8"/>
      <c r="E41" s="8"/>
      <c r="F41" s="8"/>
      <c r="G41" s="9" t="s">
        <v>79</v>
      </c>
      <c r="H41" s="37">
        <v>37823</v>
      </c>
      <c r="I41" s="56">
        <v>9400</v>
      </c>
      <c r="J41" s="56">
        <v>9475</v>
      </c>
      <c r="K41" s="56">
        <v>9474</v>
      </c>
      <c r="L41" s="57">
        <v>9474</v>
      </c>
      <c r="M41" s="55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s="1" customFormat="1" x14ac:dyDescent="0.25">
      <c r="A42" s="13"/>
      <c r="B42" s="8"/>
      <c r="C42" s="8"/>
      <c r="D42" s="8"/>
      <c r="E42" s="8"/>
      <c r="F42" s="76" t="s">
        <v>86</v>
      </c>
      <c r="G42" s="9" t="s">
        <v>33</v>
      </c>
      <c r="H42" s="37"/>
      <c r="I42" s="58"/>
      <c r="J42" s="58"/>
      <c r="K42" s="58"/>
      <c r="L42" s="59"/>
      <c r="M42" s="55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s="1" customFormat="1" x14ac:dyDescent="0.25">
      <c r="A43" s="13"/>
      <c r="B43" s="8"/>
      <c r="C43" s="8"/>
      <c r="D43" s="8"/>
      <c r="E43" s="8"/>
      <c r="F43" s="8"/>
      <c r="G43" s="9" t="s">
        <v>78</v>
      </c>
      <c r="H43" s="37">
        <v>1704</v>
      </c>
      <c r="I43" s="56">
        <v>426</v>
      </c>
      <c r="J43" s="56">
        <v>426</v>
      </c>
      <c r="K43" s="56">
        <v>426</v>
      </c>
      <c r="L43" s="57">
        <v>426</v>
      </c>
      <c r="M43" s="55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5" customHeight="1" x14ac:dyDescent="0.25">
      <c r="A44" s="13"/>
      <c r="B44" s="8"/>
      <c r="C44" s="8"/>
      <c r="D44" s="8"/>
      <c r="E44" s="8"/>
      <c r="F44" s="8"/>
      <c r="G44" s="9" t="s">
        <v>79</v>
      </c>
      <c r="H44" s="37">
        <v>1704</v>
      </c>
      <c r="I44" s="56">
        <v>426</v>
      </c>
      <c r="J44" s="56">
        <v>426</v>
      </c>
      <c r="K44" s="56">
        <v>426</v>
      </c>
      <c r="L44" s="57">
        <v>426</v>
      </c>
      <c r="M44" s="55"/>
      <c r="S44" s="17"/>
      <c r="T44" s="17"/>
      <c r="U44" s="17"/>
      <c r="V44" s="17"/>
      <c r="W44" s="17"/>
      <c r="X44" s="17"/>
    </row>
    <row r="45" spans="1:40" ht="15" customHeight="1" x14ac:dyDescent="0.25">
      <c r="A45" s="19"/>
      <c r="B45" s="20"/>
      <c r="C45" s="20"/>
      <c r="D45" s="20"/>
      <c r="E45" s="20"/>
      <c r="F45" s="77" t="s">
        <v>87</v>
      </c>
      <c r="G45" s="9" t="s">
        <v>91</v>
      </c>
      <c r="H45" s="37"/>
      <c r="I45" s="56"/>
      <c r="J45" s="56"/>
      <c r="K45" s="56"/>
      <c r="L45" s="57"/>
      <c r="M45" s="55"/>
      <c r="S45" s="17"/>
      <c r="T45" s="17"/>
      <c r="U45" s="17"/>
      <c r="V45" s="17"/>
      <c r="W45" s="17"/>
      <c r="X45" s="17"/>
    </row>
    <row r="46" spans="1:40" ht="15" customHeight="1" x14ac:dyDescent="0.25">
      <c r="A46" s="19"/>
      <c r="B46" s="20"/>
      <c r="C46" s="20"/>
      <c r="D46" s="20"/>
      <c r="E46" s="20"/>
      <c r="F46" s="20"/>
      <c r="G46" s="9" t="s">
        <v>78</v>
      </c>
      <c r="H46" s="37">
        <v>10</v>
      </c>
      <c r="I46" s="56">
        <v>3</v>
      </c>
      <c r="J46" s="56">
        <v>2</v>
      </c>
      <c r="K46" s="56">
        <v>3</v>
      </c>
      <c r="L46" s="57">
        <v>2</v>
      </c>
      <c r="M46" s="55"/>
    </row>
    <row r="47" spans="1:40" ht="15" customHeight="1" x14ac:dyDescent="0.25">
      <c r="A47" s="19"/>
      <c r="B47" s="20"/>
      <c r="C47" s="20"/>
      <c r="D47" s="20"/>
      <c r="E47" s="20"/>
      <c r="F47" s="20"/>
      <c r="G47" s="9" t="s">
        <v>79</v>
      </c>
      <c r="H47" s="37">
        <v>10</v>
      </c>
      <c r="I47" s="56">
        <v>3</v>
      </c>
      <c r="J47" s="56">
        <v>2</v>
      </c>
      <c r="K47" s="56">
        <v>3</v>
      </c>
      <c r="L47" s="57">
        <v>2</v>
      </c>
      <c r="M47" s="55"/>
    </row>
    <row r="48" spans="1:40" ht="15" customHeight="1" x14ac:dyDescent="0.25">
      <c r="A48" s="19"/>
      <c r="B48" s="20"/>
      <c r="C48" s="20"/>
      <c r="D48" s="20"/>
      <c r="E48" s="20"/>
      <c r="F48" s="20">
        <v>12</v>
      </c>
      <c r="G48" s="9" t="s">
        <v>48</v>
      </c>
      <c r="H48" s="37"/>
      <c r="I48" s="56"/>
      <c r="J48" s="56"/>
      <c r="K48" s="56"/>
      <c r="L48" s="57"/>
      <c r="M48" s="55"/>
    </row>
    <row r="49" spans="1:13" ht="15" customHeight="1" x14ac:dyDescent="0.25">
      <c r="A49" s="19"/>
      <c r="B49" s="20"/>
      <c r="C49" s="20"/>
      <c r="D49" s="20"/>
      <c r="E49" s="20"/>
      <c r="F49" s="20"/>
      <c r="G49" s="9" t="s">
        <v>78</v>
      </c>
      <c r="H49" s="37">
        <v>685</v>
      </c>
      <c r="I49" s="56">
        <v>175</v>
      </c>
      <c r="J49" s="56">
        <v>170</v>
      </c>
      <c r="K49" s="56">
        <v>170</v>
      </c>
      <c r="L49" s="57">
        <v>170</v>
      </c>
      <c r="M49" s="55"/>
    </row>
    <row r="50" spans="1:13" x14ac:dyDescent="0.25">
      <c r="A50" s="19"/>
      <c r="B50" s="20"/>
      <c r="C50" s="20"/>
      <c r="D50" s="20"/>
      <c r="E50" s="20"/>
      <c r="F50" s="20"/>
      <c r="G50" s="9" t="s">
        <v>79</v>
      </c>
      <c r="H50" s="37">
        <v>685</v>
      </c>
      <c r="I50" s="56">
        <v>175</v>
      </c>
      <c r="J50" s="56">
        <v>170</v>
      </c>
      <c r="K50" s="56">
        <v>170</v>
      </c>
      <c r="L50" s="57">
        <v>170</v>
      </c>
      <c r="M50" s="55"/>
    </row>
    <row r="51" spans="1:13" x14ac:dyDescent="0.25">
      <c r="A51" s="19"/>
      <c r="B51" s="20"/>
      <c r="C51" s="20"/>
      <c r="D51" s="20"/>
      <c r="E51" s="20"/>
      <c r="F51" s="8">
        <v>13</v>
      </c>
      <c r="G51" s="9" t="s">
        <v>6</v>
      </c>
      <c r="H51" s="37"/>
      <c r="I51" s="56"/>
      <c r="J51" s="56"/>
      <c r="K51" s="56"/>
      <c r="L51" s="57"/>
      <c r="M51" s="55"/>
    </row>
    <row r="52" spans="1:13" x14ac:dyDescent="0.25">
      <c r="A52" s="19"/>
      <c r="B52" s="20"/>
      <c r="C52" s="20"/>
      <c r="D52" s="20"/>
      <c r="E52" s="20"/>
      <c r="F52" s="8"/>
      <c r="G52" s="9" t="s">
        <v>78</v>
      </c>
      <c r="H52" s="37">
        <v>682</v>
      </c>
      <c r="I52" s="56">
        <v>170</v>
      </c>
      <c r="J52" s="56">
        <v>172</v>
      </c>
      <c r="K52" s="56">
        <v>170</v>
      </c>
      <c r="L52" s="57">
        <v>170</v>
      </c>
      <c r="M52" s="55"/>
    </row>
    <row r="53" spans="1:13" ht="15" customHeight="1" x14ac:dyDescent="0.25">
      <c r="A53" s="13"/>
      <c r="B53" s="8"/>
      <c r="C53" s="8"/>
      <c r="D53" s="8"/>
      <c r="E53" s="8"/>
      <c r="F53" s="8"/>
      <c r="G53" s="9" t="s">
        <v>79</v>
      </c>
      <c r="H53" s="37">
        <v>682</v>
      </c>
      <c r="I53" s="56">
        <v>170</v>
      </c>
      <c r="J53" s="56">
        <v>172</v>
      </c>
      <c r="K53" s="56">
        <v>170</v>
      </c>
      <c r="L53" s="57">
        <v>170</v>
      </c>
      <c r="M53" s="55"/>
    </row>
    <row r="54" spans="1:13" ht="15" customHeight="1" x14ac:dyDescent="0.25">
      <c r="A54" s="13"/>
      <c r="B54" s="8"/>
      <c r="C54" s="8"/>
      <c r="D54" s="8"/>
      <c r="E54" s="8"/>
      <c r="F54" s="8">
        <v>17</v>
      </c>
      <c r="G54" s="9" t="s">
        <v>92</v>
      </c>
      <c r="H54" s="37"/>
      <c r="I54" s="56"/>
      <c r="J54" s="56"/>
      <c r="K54" s="56"/>
      <c r="L54" s="57"/>
      <c r="M54" s="55"/>
    </row>
    <row r="55" spans="1:13" ht="15" customHeight="1" x14ac:dyDescent="0.25">
      <c r="A55" s="13"/>
      <c r="B55" s="8"/>
      <c r="C55" s="8"/>
      <c r="D55" s="8"/>
      <c r="E55" s="8"/>
      <c r="F55" s="8"/>
      <c r="G55" s="9" t="s">
        <v>78</v>
      </c>
      <c r="H55" s="37">
        <v>2182</v>
      </c>
      <c r="I55" s="56">
        <v>540</v>
      </c>
      <c r="J55" s="56">
        <v>550</v>
      </c>
      <c r="K55" s="56">
        <v>546</v>
      </c>
      <c r="L55" s="57">
        <v>546</v>
      </c>
      <c r="M55" s="55"/>
    </row>
    <row r="56" spans="1:13" ht="15" customHeight="1" x14ac:dyDescent="0.25">
      <c r="A56" s="13"/>
      <c r="B56" s="8"/>
      <c r="C56" s="8"/>
      <c r="D56" s="8"/>
      <c r="E56" s="8"/>
      <c r="F56" s="8"/>
      <c r="G56" s="9" t="s">
        <v>79</v>
      </c>
      <c r="H56" s="37">
        <v>2182</v>
      </c>
      <c r="I56" s="56">
        <v>540</v>
      </c>
      <c r="J56" s="56">
        <v>550</v>
      </c>
      <c r="K56" s="56">
        <v>546</v>
      </c>
      <c r="L56" s="57">
        <v>546</v>
      </c>
      <c r="M56" s="55"/>
    </row>
    <row r="57" spans="1:13" ht="15" customHeight="1" x14ac:dyDescent="0.25">
      <c r="A57" s="13"/>
      <c r="B57" s="8"/>
      <c r="C57" s="8"/>
      <c r="D57" s="8"/>
      <c r="E57" s="8"/>
      <c r="F57" s="8">
        <v>30</v>
      </c>
      <c r="G57" s="9" t="s">
        <v>7</v>
      </c>
      <c r="H57" s="37"/>
      <c r="I57" s="56"/>
      <c r="J57" s="56"/>
      <c r="K57" s="56"/>
      <c r="L57" s="57"/>
      <c r="M57" s="55"/>
    </row>
    <row r="58" spans="1:13" ht="15" customHeight="1" x14ac:dyDescent="0.25">
      <c r="A58" s="13"/>
      <c r="B58" s="8"/>
      <c r="C58" s="8"/>
      <c r="D58" s="8"/>
      <c r="E58" s="8"/>
      <c r="F58" s="8"/>
      <c r="G58" s="9" t="s">
        <v>78</v>
      </c>
      <c r="H58" s="37">
        <v>11171</v>
      </c>
      <c r="I58" s="56">
        <v>3000</v>
      </c>
      <c r="J58" s="56">
        <v>2750</v>
      </c>
      <c r="K58" s="56">
        <v>2710</v>
      </c>
      <c r="L58" s="57">
        <v>2711</v>
      </c>
      <c r="M58" s="55"/>
    </row>
    <row r="59" spans="1:13" ht="15" customHeight="1" x14ac:dyDescent="0.25">
      <c r="A59" s="13"/>
      <c r="B59" s="8"/>
      <c r="C59" s="8"/>
      <c r="D59" s="8"/>
      <c r="E59" s="8"/>
      <c r="F59" s="8"/>
      <c r="G59" s="9" t="s">
        <v>79</v>
      </c>
      <c r="H59" s="37">
        <v>11171</v>
      </c>
      <c r="I59" s="56">
        <v>3000</v>
      </c>
      <c r="J59" s="56">
        <v>2750</v>
      </c>
      <c r="K59" s="56">
        <v>2710</v>
      </c>
      <c r="L59" s="57">
        <v>2711</v>
      </c>
      <c r="M59" s="55"/>
    </row>
    <row r="60" spans="1:13" ht="16.5" customHeight="1" x14ac:dyDescent="0.25">
      <c r="A60" s="13"/>
      <c r="B60" s="8"/>
      <c r="C60" s="8"/>
      <c r="D60" s="8"/>
      <c r="E60" s="63" t="s">
        <v>81</v>
      </c>
      <c r="F60" s="8"/>
      <c r="G60" s="15" t="s">
        <v>8</v>
      </c>
      <c r="H60" s="37"/>
      <c r="I60" s="56"/>
      <c r="J60" s="56"/>
      <c r="K60" s="56"/>
      <c r="L60" s="57"/>
      <c r="M60" s="55"/>
    </row>
    <row r="61" spans="1:13" ht="15" customHeight="1" x14ac:dyDescent="0.25">
      <c r="A61" s="14"/>
      <c r="B61" s="12"/>
      <c r="C61" s="12"/>
      <c r="D61" s="12"/>
      <c r="E61" s="64"/>
      <c r="F61" s="8"/>
      <c r="G61" s="9" t="s">
        <v>78</v>
      </c>
      <c r="H61" s="40">
        <f>H67+H64</f>
        <v>844</v>
      </c>
      <c r="I61" s="40">
        <f t="shared" ref="I61:L61" si="15">I67+I64</f>
        <v>844</v>
      </c>
      <c r="J61" s="40">
        <f t="shared" si="15"/>
        <v>0</v>
      </c>
      <c r="K61" s="40">
        <f t="shared" si="15"/>
        <v>0</v>
      </c>
      <c r="L61" s="53">
        <f t="shared" si="15"/>
        <v>0</v>
      </c>
      <c r="M61" s="55"/>
    </row>
    <row r="62" spans="1:13" ht="15" customHeight="1" x14ac:dyDescent="0.25">
      <c r="A62" s="14"/>
      <c r="B62" s="12"/>
      <c r="C62" s="12"/>
      <c r="D62" s="12"/>
      <c r="E62" s="64"/>
      <c r="F62" s="8"/>
      <c r="G62" s="9" t="s">
        <v>79</v>
      </c>
      <c r="H62" s="40">
        <f>H65+H68</f>
        <v>844</v>
      </c>
      <c r="I62" s="40">
        <f t="shared" ref="I62:L62" si="16">I65+I68</f>
        <v>844</v>
      </c>
      <c r="J62" s="40">
        <f t="shared" si="16"/>
        <v>0</v>
      </c>
      <c r="K62" s="40">
        <f t="shared" si="16"/>
        <v>0</v>
      </c>
      <c r="L62" s="53">
        <f t="shared" si="16"/>
        <v>0</v>
      </c>
      <c r="M62" s="55"/>
    </row>
    <row r="63" spans="1:13" ht="15" customHeight="1" x14ac:dyDescent="0.25">
      <c r="A63" s="14"/>
      <c r="B63" s="12"/>
      <c r="C63" s="12"/>
      <c r="D63" s="12"/>
      <c r="E63" s="64"/>
      <c r="F63" s="8" t="s">
        <v>95</v>
      </c>
      <c r="G63" s="9" t="s">
        <v>96</v>
      </c>
      <c r="H63" s="40"/>
      <c r="I63" s="40"/>
      <c r="J63" s="40"/>
      <c r="K63" s="40"/>
      <c r="L63" s="53"/>
      <c r="M63" s="55"/>
    </row>
    <row r="64" spans="1:13" ht="15" customHeight="1" x14ac:dyDescent="0.25">
      <c r="A64" s="14"/>
      <c r="B64" s="12"/>
      <c r="C64" s="12"/>
      <c r="D64" s="12"/>
      <c r="E64" s="64"/>
      <c r="F64" s="8"/>
      <c r="G64" s="9" t="s">
        <v>78</v>
      </c>
      <c r="H64" s="39">
        <v>84</v>
      </c>
      <c r="I64" s="39">
        <v>84</v>
      </c>
      <c r="J64" s="40">
        <v>0</v>
      </c>
      <c r="K64" s="40">
        <v>0</v>
      </c>
      <c r="L64" s="53">
        <v>0</v>
      </c>
      <c r="M64" s="55"/>
    </row>
    <row r="65" spans="1:40" ht="15" customHeight="1" x14ac:dyDescent="0.25">
      <c r="A65" s="14"/>
      <c r="B65" s="12"/>
      <c r="C65" s="12"/>
      <c r="D65" s="12"/>
      <c r="E65" s="64"/>
      <c r="F65" s="8"/>
      <c r="G65" s="9" t="s">
        <v>79</v>
      </c>
      <c r="H65" s="39">
        <v>84</v>
      </c>
      <c r="I65" s="39">
        <v>84</v>
      </c>
      <c r="J65" s="40">
        <v>0</v>
      </c>
      <c r="K65" s="40">
        <v>0</v>
      </c>
      <c r="L65" s="53">
        <v>0</v>
      </c>
      <c r="M65" s="55"/>
    </row>
    <row r="66" spans="1:40" s="1" customFormat="1" ht="15" customHeight="1" x14ac:dyDescent="0.25">
      <c r="A66" s="14"/>
      <c r="B66" s="12"/>
      <c r="C66" s="12"/>
      <c r="D66" s="12"/>
      <c r="E66" s="64"/>
      <c r="F66" s="64" t="s">
        <v>87</v>
      </c>
      <c r="G66" s="9" t="s">
        <v>73</v>
      </c>
      <c r="H66" s="37"/>
      <c r="I66" s="58"/>
      <c r="J66" s="58"/>
      <c r="K66" s="58"/>
      <c r="L66" s="59"/>
      <c r="M66" s="55"/>
      <c r="N66" s="17"/>
      <c r="O66" s="17"/>
      <c r="P66" s="17"/>
      <c r="Q66" s="17"/>
      <c r="R66" s="17"/>
      <c r="S66" s="2"/>
      <c r="T66" s="2"/>
      <c r="U66" s="2"/>
      <c r="V66" s="2"/>
      <c r="W66" s="2"/>
      <c r="X66" s="2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spans="1:40" s="1" customFormat="1" ht="15" customHeight="1" x14ac:dyDescent="0.25">
      <c r="A67" s="14"/>
      <c r="B67" s="12"/>
      <c r="C67" s="12"/>
      <c r="D67" s="12"/>
      <c r="E67" s="64"/>
      <c r="F67" s="8"/>
      <c r="G67" s="9" t="s">
        <v>78</v>
      </c>
      <c r="H67" s="37">
        <v>760</v>
      </c>
      <c r="I67" s="56">
        <v>760</v>
      </c>
      <c r="J67" s="56"/>
      <c r="K67" s="58">
        <v>0</v>
      </c>
      <c r="L67" s="59">
        <v>0</v>
      </c>
      <c r="M67" s="55"/>
      <c r="N67" s="17"/>
      <c r="O67" s="17"/>
      <c r="P67" s="17"/>
      <c r="Q67" s="17"/>
      <c r="R67" s="17"/>
      <c r="S67" s="2"/>
      <c r="T67" s="2"/>
      <c r="U67" s="2"/>
      <c r="V67" s="2"/>
      <c r="W67" s="2"/>
      <c r="X67" s="2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</row>
    <row r="68" spans="1:40" s="1" customFormat="1" ht="15" customHeight="1" x14ac:dyDescent="0.25">
      <c r="A68" s="14"/>
      <c r="B68" s="12"/>
      <c r="C68" s="12"/>
      <c r="D68" s="12"/>
      <c r="E68" s="64"/>
      <c r="F68" s="8"/>
      <c r="G68" s="9" t="s">
        <v>79</v>
      </c>
      <c r="H68" s="37">
        <v>760</v>
      </c>
      <c r="I68" s="56">
        <v>760</v>
      </c>
      <c r="J68" s="56"/>
      <c r="K68" s="58">
        <v>0</v>
      </c>
      <c r="L68" s="59">
        <v>0</v>
      </c>
      <c r="M68" s="55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</row>
    <row r="69" spans="1:40" s="1" customFormat="1" ht="15" customHeight="1" x14ac:dyDescent="0.25">
      <c r="A69" s="14"/>
      <c r="B69" s="12"/>
      <c r="C69" s="12"/>
      <c r="D69" s="12"/>
      <c r="E69" s="63" t="s">
        <v>83</v>
      </c>
      <c r="F69" s="8"/>
      <c r="G69" s="15" t="s">
        <v>9</v>
      </c>
      <c r="H69" s="37"/>
      <c r="I69" s="58"/>
      <c r="J69" s="58"/>
      <c r="K69" s="58"/>
      <c r="L69" s="59"/>
      <c r="M69" s="55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</row>
    <row r="70" spans="1:40" s="1" customFormat="1" ht="15" customHeight="1" x14ac:dyDescent="0.25">
      <c r="A70" s="13"/>
      <c r="B70" s="8"/>
      <c r="C70" s="8"/>
      <c r="D70" s="8"/>
      <c r="E70" s="8"/>
      <c r="F70" s="8"/>
      <c r="G70" s="9" t="s">
        <v>78</v>
      </c>
      <c r="H70" s="42">
        <f>H73</f>
        <v>1206</v>
      </c>
      <c r="I70" s="42">
        <f t="shared" ref="I70:L70" si="17">I73</f>
        <v>305</v>
      </c>
      <c r="J70" s="42">
        <f t="shared" si="17"/>
        <v>301.0025</v>
      </c>
      <c r="K70" s="42">
        <f t="shared" si="17"/>
        <v>300.0025</v>
      </c>
      <c r="L70" s="54">
        <f t="shared" si="17"/>
        <v>300.0025</v>
      </c>
      <c r="M70" s="55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</row>
    <row r="71" spans="1:40" s="1" customFormat="1" ht="15" customHeight="1" x14ac:dyDescent="0.25">
      <c r="A71" s="13"/>
      <c r="B71" s="8"/>
      <c r="C71" s="8"/>
      <c r="D71" s="8"/>
      <c r="E71" s="8"/>
      <c r="F71" s="8"/>
      <c r="G71" s="9" t="s">
        <v>79</v>
      </c>
      <c r="H71" s="42">
        <f>H74</f>
        <v>1206</v>
      </c>
      <c r="I71" s="42">
        <f t="shared" ref="I71:L71" si="18">I74</f>
        <v>305</v>
      </c>
      <c r="J71" s="42">
        <f t="shared" si="18"/>
        <v>301.0025</v>
      </c>
      <c r="K71" s="42">
        <f t="shared" si="18"/>
        <v>300.0025</v>
      </c>
      <c r="L71" s="54">
        <f t="shared" si="18"/>
        <v>300.0025</v>
      </c>
      <c r="M71" s="55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</row>
    <row r="72" spans="1:40" ht="15" customHeight="1" x14ac:dyDescent="0.25">
      <c r="A72" s="13"/>
      <c r="B72" s="8"/>
      <c r="C72" s="8"/>
      <c r="D72" s="8"/>
      <c r="E72" s="8"/>
      <c r="F72" s="69" t="s">
        <v>85</v>
      </c>
      <c r="G72" s="9" t="s">
        <v>75</v>
      </c>
      <c r="H72" s="37"/>
      <c r="I72" s="56"/>
      <c r="J72" s="56"/>
      <c r="K72" s="56"/>
      <c r="L72" s="57"/>
      <c r="M72" s="55"/>
      <c r="S72" s="17"/>
      <c r="T72" s="17"/>
      <c r="U72" s="17"/>
      <c r="V72" s="17"/>
      <c r="W72" s="17"/>
      <c r="X72" s="17"/>
    </row>
    <row r="73" spans="1:40" ht="15" customHeight="1" x14ac:dyDescent="0.25">
      <c r="A73" s="13"/>
      <c r="B73" s="8"/>
      <c r="C73" s="8"/>
      <c r="D73" s="8"/>
      <c r="E73" s="8"/>
      <c r="F73" s="70"/>
      <c r="G73" s="9" t="s">
        <v>78</v>
      </c>
      <c r="H73" s="37">
        <v>1206</v>
      </c>
      <c r="I73" s="56">
        <f>(I37-I52)*2.25%+0.26</f>
        <v>305</v>
      </c>
      <c r="J73" s="56">
        <f>(J37-J52)*2.25%+0.11</f>
        <v>301.0025</v>
      </c>
      <c r="K73" s="56">
        <f>(K37-K52)*2.25%+0.1</f>
        <v>300.0025</v>
      </c>
      <c r="L73" s="57">
        <f>(L37-L52)*2.25%+0.1</f>
        <v>300.0025</v>
      </c>
      <c r="M73" s="55"/>
      <c r="S73" s="17"/>
      <c r="T73" s="17"/>
      <c r="U73" s="17"/>
      <c r="V73" s="17"/>
      <c r="W73" s="17"/>
      <c r="X73" s="17"/>
    </row>
    <row r="74" spans="1:40" ht="15" customHeight="1" x14ac:dyDescent="0.25">
      <c r="A74" s="13"/>
      <c r="B74" s="8"/>
      <c r="C74" s="8"/>
      <c r="D74" s="8"/>
      <c r="E74" s="8"/>
      <c r="F74" s="70"/>
      <c r="G74" s="9" t="s">
        <v>79</v>
      </c>
      <c r="H74" s="37">
        <v>1206</v>
      </c>
      <c r="I74" s="56">
        <f>(I38-I53)*2.25%+0.26</f>
        <v>305</v>
      </c>
      <c r="J74" s="56">
        <f>(J38-J53)*2.25%+0.11</f>
        <v>301.0025</v>
      </c>
      <c r="K74" s="56">
        <f>(K38-K53)*2.25%+0.1</f>
        <v>300.0025</v>
      </c>
      <c r="L74" s="57">
        <f>(L38-L53)*2.25%+0.1</f>
        <v>300.0025</v>
      </c>
      <c r="M74" s="55"/>
    </row>
    <row r="75" spans="1:40" ht="15" customHeight="1" x14ac:dyDescent="0.25">
      <c r="A75" s="13"/>
      <c r="B75" s="8"/>
      <c r="C75" s="8"/>
      <c r="D75" s="12">
        <v>20</v>
      </c>
      <c r="E75" s="8"/>
      <c r="F75" s="8"/>
      <c r="G75" s="82" t="s">
        <v>35</v>
      </c>
      <c r="H75" s="37"/>
      <c r="I75" s="56"/>
      <c r="J75" s="56"/>
      <c r="K75" s="56"/>
      <c r="L75" s="57"/>
      <c r="M75" s="55"/>
    </row>
    <row r="76" spans="1:40" ht="15" customHeight="1" x14ac:dyDescent="0.25">
      <c r="A76" s="13"/>
      <c r="B76" s="8"/>
      <c r="C76" s="8"/>
      <c r="D76" s="8"/>
      <c r="E76" s="8"/>
      <c r="F76" s="8"/>
      <c r="G76" s="83" t="s">
        <v>78</v>
      </c>
      <c r="H76" s="42">
        <f>H79+H107+H110+H119+H128+H131+H134+H137</f>
        <v>77270</v>
      </c>
      <c r="I76" s="42">
        <f t="shared" ref="I76:L76" si="19">I79+I107+I110+I119+I128+I131+I134+I137</f>
        <v>37071</v>
      </c>
      <c r="J76" s="42">
        <f t="shared" si="19"/>
        <v>13819</v>
      </c>
      <c r="K76" s="42">
        <f t="shared" si="19"/>
        <v>13033</v>
      </c>
      <c r="L76" s="54">
        <f t="shared" si="19"/>
        <v>13347</v>
      </c>
      <c r="M76" s="55"/>
    </row>
    <row r="77" spans="1:40" ht="15" customHeight="1" x14ac:dyDescent="0.25">
      <c r="A77" s="13"/>
      <c r="B77" s="8"/>
      <c r="C77" s="8"/>
      <c r="D77" s="8"/>
      <c r="E77" s="8"/>
      <c r="F77" s="8"/>
      <c r="G77" s="83" t="s">
        <v>79</v>
      </c>
      <c r="H77" s="42">
        <f>H80+H108+H111+H120+H129+H132+H135+H138</f>
        <v>77270</v>
      </c>
      <c r="I77" s="42">
        <f t="shared" ref="I77:L77" si="20">I80+I108+I111+I120+I129+I132+I135+I138</f>
        <v>37071</v>
      </c>
      <c r="J77" s="42">
        <f t="shared" si="20"/>
        <v>13819</v>
      </c>
      <c r="K77" s="42">
        <f t="shared" si="20"/>
        <v>13033</v>
      </c>
      <c r="L77" s="54">
        <f t="shared" si="20"/>
        <v>13347</v>
      </c>
      <c r="M77" s="55"/>
    </row>
    <row r="78" spans="1:40" ht="15" customHeight="1" x14ac:dyDescent="0.25">
      <c r="A78" s="13"/>
      <c r="B78" s="8"/>
      <c r="C78" s="8"/>
      <c r="D78" s="8"/>
      <c r="E78" s="63" t="s">
        <v>82</v>
      </c>
      <c r="F78" s="8"/>
      <c r="G78" s="82" t="s">
        <v>10</v>
      </c>
      <c r="H78" s="42"/>
      <c r="I78" s="56"/>
      <c r="J78" s="56"/>
      <c r="K78" s="56"/>
      <c r="L78" s="57"/>
      <c r="M78" s="55"/>
    </row>
    <row r="79" spans="1:40" x14ac:dyDescent="0.25">
      <c r="A79" s="13"/>
      <c r="B79" s="8"/>
      <c r="C79" s="8"/>
      <c r="D79" s="8"/>
      <c r="E79" s="8"/>
      <c r="F79" s="8"/>
      <c r="G79" s="83" t="s">
        <v>78</v>
      </c>
      <c r="H79" s="42">
        <f>H82+H85+H88+H91+H94+H97+H100+H104</f>
        <v>27060</v>
      </c>
      <c r="I79" s="42">
        <f t="shared" ref="I79:L79" si="21">I82+I85+I88+I91+I94+I97+I100+I104</f>
        <v>8035</v>
      </c>
      <c r="J79" s="42">
        <f t="shared" si="21"/>
        <v>7122</v>
      </c>
      <c r="K79" s="42">
        <f t="shared" si="21"/>
        <v>5928</v>
      </c>
      <c r="L79" s="54">
        <f t="shared" si="21"/>
        <v>5975</v>
      </c>
      <c r="M79" s="55"/>
    </row>
    <row r="80" spans="1:40" x14ac:dyDescent="0.25">
      <c r="A80" s="13"/>
      <c r="B80" s="8"/>
      <c r="C80" s="8"/>
      <c r="D80" s="8"/>
      <c r="E80" s="8"/>
      <c r="F80" s="8"/>
      <c r="G80" s="83" t="s">
        <v>79</v>
      </c>
      <c r="H80" s="42">
        <f>H83+H86+H89+H92+H95+H98+H101+H105</f>
        <v>27060</v>
      </c>
      <c r="I80" s="42">
        <f t="shared" ref="I80:L80" si="22">I83+I86+I89+I92+I95+I98+I101+I105</f>
        <v>8035</v>
      </c>
      <c r="J80" s="42">
        <f t="shared" si="22"/>
        <v>7122</v>
      </c>
      <c r="K80" s="42">
        <f t="shared" si="22"/>
        <v>5928</v>
      </c>
      <c r="L80" s="54">
        <f t="shared" si="22"/>
        <v>5975</v>
      </c>
      <c r="M80" s="55"/>
    </row>
    <row r="81" spans="1:19" ht="15" customHeight="1" x14ac:dyDescent="0.25">
      <c r="A81" s="13"/>
      <c r="B81" s="8"/>
      <c r="C81" s="8"/>
      <c r="D81" s="8"/>
      <c r="E81" s="8"/>
      <c r="F81" s="64" t="s">
        <v>82</v>
      </c>
      <c r="G81" s="83" t="s">
        <v>11</v>
      </c>
      <c r="H81" s="37"/>
      <c r="I81" s="56"/>
      <c r="J81" s="56"/>
      <c r="K81" s="56"/>
      <c r="L81" s="57"/>
      <c r="M81" s="55"/>
    </row>
    <row r="82" spans="1:19" ht="15" customHeight="1" x14ac:dyDescent="0.25">
      <c r="A82" s="13"/>
      <c r="B82" s="8"/>
      <c r="C82" s="8"/>
      <c r="D82" s="8"/>
      <c r="E82" s="8"/>
      <c r="F82" s="64"/>
      <c r="G82" s="83" t="s">
        <v>78</v>
      </c>
      <c r="H82" s="37">
        <v>1032</v>
      </c>
      <c r="I82" s="56">
        <v>250</v>
      </c>
      <c r="J82" s="56">
        <v>250</v>
      </c>
      <c r="K82" s="56">
        <v>250</v>
      </c>
      <c r="L82" s="57">
        <v>282</v>
      </c>
      <c r="M82" s="55"/>
      <c r="O82" s="78"/>
    </row>
    <row r="83" spans="1:19" ht="15" customHeight="1" x14ac:dyDescent="0.25">
      <c r="A83" s="13"/>
      <c r="B83" s="8"/>
      <c r="C83" s="8"/>
      <c r="D83" s="8"/>
      <c r="E83" s="8"/>
      <c r="F83" s="64"/>
      <c r="G83" s="83" t="s">
        <v>79</v>
      </c>
      <c r="H83" s="37">
        <v>1032</v>
      </c>
      <c r="I83" s="56">
        <v>250</v>
      </c>
      <c r="J83" s="56">
        <v>250</v>
      </c>
      <c r="K83" s="56">
        <v>250</v>
      </c>
      <c r="L83" s="57">
        <v>282</v>
      </c>
      <c r="M83" s="55"/>
      <c r="O83" s="78"/>
    </row>
    <row r="84" spans="1:19" ht="15" customHeight="1" x14ac:dyDescent="0.25">
      <c r="A84" s="13"/>
      <c r="B84" s="8"/>
      <c r="C84" s="8"/>
      <c r="D84" s="8"/>
      <c r="E84" s="8"/>
      <c r="F84" s="64" t="s">
        <v>81</v>
      </c>
      <c r="G84" s="83" t="s">
        <v>12</v>
      </c>
      <c r="H84" s="37"/>
      <c r="I84" s="56"/>
      <c r="J84" s="56"/>
      <c r="K84" s="56"/>
      <c r="L84" s="57"/>
      <c r="M84" s="55"/>
      <c r="O84" s="78"/>
      <c r="S84" s="78"/>
    </row>
    <row r="85" spans="1:19" ht="15" customHeight="1" x14ac:dyDescent="0.25">
      <c r="A85" s="13"/>
      <c r="B85" s="8"/>
      <c r="C85" s="8"/>
      <c r="D85" s="8"/>
      <c r="E85" s="8"/>
      <c r="F85" s="64"/>
      <c r="G85" s="83" t="s">
        <v>78</v>
      </c>
      <c r="H85" s="37">
        <v>20</v>
      </c>
      <c r="I85" s="56">
        <v>5</v>
      </c>
      <c r="J85" s="56">
        <v>5</v>
      </c>
      <c r="K85" s="56">
        <v>5</v>
      </c>
      <c r="L85" s="57">
        <v>5</v>
      </c>
      <c r="M85" s="55"/>
      <c r="O85" s="78"/>
    </row>
    <row r="86" spans="1:19" ht="15" customHeight="1" x14ac:dyDescent="0.25">
      <c r="A86" s="13"/>
      <c r="B86" s="8"/>
      <c r="C86" s="8"/>
      <c r="D86" s="8"/>
      <c r="E86" s="8"/>
      <c r="F86" s="64"/>
      <c r="G86" s="83" t="s">
        <v>79</v>
      </c>
      <c r="H86" s="37">
        <v>20</v>
      </c>
      <c r="I86" s="56">
        <v>5</v>
      </c>
      <c r="J86" s="56">
        <v>5</v>
      </c>
      <c r="K86" s="56">
        <v>5</v>
      </c>
      <c r="L86" s="57">
        <v>5</v>
      </c>
      <c r="M86" s="55"/>
      <c r="O86" s="78"/>
    </row>
    <row r="87" spans="1:19" ht="15" customHeight="1" x14ac:dyDescent="0.25">
      <c r="A87" s="13"/>
      <c r="B87" s="8"/>
      <c r="C87" s="8"/>
      <c r="D87" s="8"/>
      <c r="E87" s="8"/>
      <c r="F87" s="64" t="s">
        <v>83</v>
      </c>
      <c r="G87" s="83" t="s">
        <v>13</v>
      </c>
      <c r="H87" s="37"/>
      <c r="I87" s="56"/>
      <c r="J87" s="56"/>
      <c r="K87" s="56"/>
      <c r="L87" s="57"/>
      <c r="M87" s="55"/>
      <c r="O87" s="78"/>
    </row>
    <row r="88" spans="1:19" ht="15" customHeight="1" x14ac:dyDescent="0.25">
      <c r="A88" s="13"/>
      <c r="B88" s="8"/>
      <c r="C88" s="8"/>
      <c r="D88" s="8"/>
      <c r="E88" s="8"/>
      <c r="F88" s="64"/>
      <c r="G88" s="83" t="s">
        <v>78</v>
      </c>
      <c r="H88" s="37">
        <v>700</v>
      </c>
      <c r="I88" s="56">
        <v>300</v>
      </c>
      <c r="J88" s="56">
        <v>100</v>
      </c>
      <c r="K88" s="56">
        <v>100</v>
      </c>
      <c r="L88" s="57">
        <v>200</v>
      </c>
      <c r="M88" s="55"/>
      <c r="O88" s="78"/>
    </row>
    <row r="89" spans="1:19" ht="15" customHeight="1" x14ac:dyDescent="0.25">
      <c r="A89" s="13"/>
      <c r="B89" s="8"/>
      <c r="C89" s="8"/>
      <c r="D89" s="8"/>
      <c r="E89" s="8"/>
      <c r="F89" s="64"/>
      <c r="G89" s="83" t="s">
        <v>79</v>
      </c>
      <c r="H89" s="37">
        <v>700</v>
      </c>
      <c r="I89" s="56">
        <v>300</v>
      </c>
      <c r="J89" s="56">
        <v>100</v>
      </c>
      <c r="K89" s="56">
        <v>100</v>
      </c>
      <c r="L89" s="57">
        <v>200</v>
      </c>
      <c r="M89" s="55"/>
      <c r="O89" s="78"/>
    </row>
    <row r="90" spans="1:19" ht="15" customHeight="1" x14ac:dyDescent="0.25">
      <c r="A90" s="13"/>
      <c r="B90" s="8"/>
      <c r="C90" s="8"/>
      <c r="D90" s="8"/>
      <c r="E90" s="8"/>
      <c r="F90" s="64" t="s">
        <v>84</v>
      </c>
      <c r="G90" s="83" t="s">
        <v>14</v>
      </c>
      <c r="H90" s="37"/>
      <c r="I90" s="56"/>
      <c r="J90" s="56"/>
      <c r="K90" s="56"/>
      <c r="L90" s="57"/>
      <c r="M90" s="55"/>
      <c r="O90" s="78"/>
    </row>
    <row r="91" spans="1:19" ht="15" customHeight="1" x14ac:dyDescent="0.25">
      <c r="A91" s="13"/>
      <c r="B91" s="8"/>
      <c r="C91" s="8"/>
      <c r="D91" s="8"/>
      <c r="E91" s="8"/>
      <c r="F91" s="64"/>
      <c r="G91" s="83" t="s">
        <v>78</v>
      </c>
      <c r="H91" s="37">
        <v>85</v>
      </c>
      <c r="I91" s="56">
        <v>30</v>
      </c>
      <c r="J91" s="56">
        <v>17</v>
      </c>
      <c r="K91" s="56">
        <v>17</v>
      </c>
      <c r="L91" s="57">
        <v>21</v>
      </c>
      <c r="M91" s="55"/>
      <c r="O91" s="78"/>
    </row>
    <row r="92" spans="1:19" ht="15" customHeight="1" x14ac:dyDescent="0.25">
      <c r="A92" s="13"/>
      <c r="B92" s="8"/>
      <c r="C92" s="8"/>
      <c r="D92" s="8"/>
      <c r="E92" s="8"/>
      <c r="F92" s="64"/>
      <c r="G92" s="83" t="s">
        <v>79</v>
      </c>
      <c r="H92" s="37">
        <v>85</v>
      </c>
      <c r="I92" s="56">
        <v>30</v>
      </c>
      <c r="J92" s="56">
        <v>17</v>
      </c>
      <c r="K92" s="56">
        <v>17</v>
      </c>
      <c r="L92" s="57">
        <v>21</v>
      </c>
      <c r="M92" s="55"/>
      <c r="O92" s="78"/>
    </row>
    <row r="93" spans="1:19" ht="15" customHeight="1" x14ac:dyDescent="0.25">
      <c r="A93" s="13"/>
      <c r="B93" s="8"/>
      <c r="C93" s="8"/>
      <c r="D93" s="8"/>
      <c r="E93" s="8"/>
      <c r="F93" s="64" t="s">
        <v>86</v>
      </c>
      <c r="G93" s="83" t="s">
        <v>15</v>
      </c>
      <c r="H93" s="37"/>
      <c r="I93" s="56"/>
      <c r="J93" s="56"/>
      <c r="K93" s="56"/>
      <c r="L93" s="57"/>
      <c r="M93" s="55"/>
      <c r="O93" s="78"/>
    </row>
    <row r="94" spans="1:19" ht="15" customHeight="1" x14ac:dyDescent="0.25">
      <c r="A94" s="13"/>
      <c r="B94" s="8"/>
      <c r="C94" s="8"/>
      <c r="D94" s="8"/>
      <c r="E94" s="8"/>
      <c r="F94" s="64"/>
      <c r="G94" s="83" t="s">
        <v>78</v>
      </c>
      <c r="H94" s="37">
        <v>1200</v>
      </c>
      <c r="I94" s="56">
        <v>300</v>
      </c>
      <c r="J94" s="56">
        <v>300</v>
      </c>
      <c r="K94" s="56">
        <v>300</v>
      </c>
      <c r="L94" s="57">
        <v>300</v>
      </c>
      <c r="M94" s="55"/>
      <c r="O94" s="78"/>
    </row>
    <row r="95" spans="1:19" ht="15" customHeight="1" x14ac:dyDescent="0.25">
      <c r="A95" s="13"/>
      <c r="B95" s="8"/>
      <c r="C95" s="8"/>
      <c r="D95" s="8"/>
      <c r="E95" s="8"/>
      <c r="F95" s="64"/>
      <c r="G95" s="83" t="s">
        <v>79</v>
      </c>
      <c r="H95" s="37">
        <v>1200</v>
      </c>
      <c r="I95" s="56">
        <v>300</v>
      </c>
      <c r="J95" s="56">
        <v>300</v>
      </c>
      <c r="K95" s="56">
        <v>300</v>
      </c>
      <c r="L95" s="57">
        <v>300</v>
      </c>
      <c r="M95" s="55"/>
      <c r="O95" s="78"/>
    </row>
    <row r="96" spans="1:19" ht="15" customHeight="1" x14ac:dyDescent="0.25">
      <c r="A96" s="13"/>
      <c r="B96" s="8"/>
      <c r="C96" s="8"/>
      <c r="D96" s="8"/>
      <c r="E96" s="8"/>
      <c r="F96" s="64" t="s">
        <v>88</v>
      </c>
      <c r="G96" s="83" t="s">
        <v>16</v>
      </c>
      <c r="H96" s="37"/>
      <c r="I96" s="56"/>
      <c r="J96" s="56"/>
      <c r="K96" s="56"/>
      <c r="L96" s="57"/>
      <c r="M96" s="55"/>
      <c r="O96" s="78"/>
    </row>
    <row r="97" spans="1:20" ht="15" customHeight="1" x14ac:dyDescent="0.25">
      <c r="A97" s="19"/>
      <c r="B97" s="20"/>
      <c r="C97" s="20"/>
      <c r="D97" s="20"/>
      <c r="E97" s="20"/>
      <c r="F97" s="65"/>
      <c r="G97" s="83" t="s">
        <v>78</v>
      </c>
      <c r="H97" s="37">
        <v>2141</v>
      </c>
      <c r="I97" s="91">
        <v>650</v>
      </c>
      <c r="J97" s="56">
        <v>450</v>
      </c>
      <c r="K97" s="56">
        <v>520</v>
      </c>
      <c r="L97" s="57">
        <v>521</v>
      </c>
      <c r="M97" s="55"/>
      <c r="O97" s="78"/>
    </row>
    <row r="98" spans="1:20" ht="15" customHeight="1" x14ac:dyDescent="0.25">
      <c r="A98" s="19"/>
      <c r="B98" s="20"/>
      <c r="C98" s="20"/>
      <c r="D98" s="20"/>
      <c r="E98" s="20"/>
      <c r="F98" s="65"/>
      <c r="G98" s="83" t="s">
        <v>79</v>
      </c>
      <c r="H98" s="37">
        <v>2141</v>
      </c>
      <c r="I98" s="56">
        <v>650</v>
      </c>
      <c r="J98" s="56">
        <v>450</v>
      </c>
      <c r="K98" s="56">
        <v>520</v>
      </c>
      <c r="L98" s="57">
        <v>521</v>
      </c>
      <c r="M98" s="55"/>
      <c r="O98" s="78"/>
    </row>
    <row r="99" spans="1:20" ht="15" customHeight="1" thickBot="1" x14ac:dyDescent="0.3">
      <c r="A99" s="22"/>
      <c r="B99" s="23"/>
      <c r="C99" s="23"/>
      <c r="D99" s="23"/>
      <c r="E99" s="23"/>
      <c r="F99" s="66" t="s">
        <v>89</v>
      </c>
      <c r="G99" s="84" t="s">
        <v>47</v>
      </c>
      <c r="H99" s="50"/>
      <c r="I99" s="60"/>
      <c r="J99" s="60"/>
      <c r="K99" s="60"/>
      <c r="L99" s="61"/>
      <c r="M99" s="55"/>
      <c r="O99" s="78"/>
      <c r="S99" s="78"/>
    </row>
    <row r="100" spans="1:20" ht="15" customHeight="1" x14ac:dyDescent="0.25">
      <c r="A100" s="19"/>
      <c r="B100" s="20"/>
      <c r="C100" s="20"/>
      <c r="D100" s="20"/>
      <c r="E100" s="20"/>
      <c r="F100" s="20"/>
      <c r="G100" s="85" t="s">
        <v>78</v>
      </c>
      <c r="H100" s="79">
        <v>14036</v>
      </c>
      <c r="I100" s="80">
        <v>4000</v>
      </c>
      <c r="J100" s="80">
        <v>4000</v>
      </c>
      <c r="K100" s="80">
        <v>3036</v>
      </c>
      <c r="L100" s="81">
        <v>3000</v>
      </c>
      <c r="M100" s="55"/>
      <c r="O100" s="78"/>
    </row>
    <row r="101" spans="1:20" ht="15" customHeight="1" x14ac:dyDescent="0.25">
      <c r="A101" s="19"/>
      <c r="B101" s="20"/>
      <c r="C101" s="20"/>
      <c r="D101" s="20"/>
      <c r="E101" s="20"/>
      <c r="F101" s="20"/>
      <c r="G101" s="83" t="s">
        <v>79</v>
      </c>
      <c r="H101" s="37">
        <v>14036</v>
      </c>
      <c r="I101" s="56">
        <v>4000</v>
      </c>
      <c r="J101" s="56">
        <v>4000</v>
      </c>
      <c r="K101" s="56">
        <v>3036</v>
      </c>
      <c r="L101" s="57">
        <v>3000</v>
      </c>
      <c r="M101" s="55"/>
      <c r="O101" s="78"/>
    </row>
    <row r="102" spans="1:20" ht="15.75" customHeight="1" x14ac:dyDescent="0.25">
      <c r="A102" s="19"/>
      <c r="B102" s="20"/>
      <c r="C102" s="20"/>
      <c r="D102" s="20"/>
      <c r="E102" s="20"/>
      <c r="F102" s="46">
        <v>30</v>
      </c>
      <c r="G102" s="83" t="s">
        <v>17</v>
      </c>
      <c r="H102" s="37"/>
      <c r="I102" s="56"/>
      <c r="J102" s="56"/>
      <c r="K102" s="56"/>
      <c r="L102" s="57"/>
      <c r="M102" s="55"/>
      <c r="O102" s="78"/>
      <c r="S102" s="78"/>
    </row>
    <row r="103" spans="1:20" ht="15" customHeight="1" x14ac:dyDescent="0.25">
      <c r="A103" s="21"/>
      <c r="B103" s="7"/>
      <c r="C103" s="7"/>
      <c r="D103" s="7"/>
      <c r="E103" s="7"/>
      <c r="F103" s="7"/>
      <c r="G103" s="83" t="s">
        <v>18</v>
      </c>
      <c r="H103" s="37"/>
      <c r="I103" s="56"/>
      <c r="J103" s="56"/>
      <c r="K103" s="56"/>
      <c r="L103" s="57"/>
      <c r="M103" s="55"/>
      <c r="O103" s="78"/>
    </row>
    <row r="104" spans="1:20" ht="15" customHeight="1" x14ac:dyDescent="0.25">
      <c r="A104" s="21"/>
      <c r="B104" s="7"/>
      <c r="C104" s="7"/>
      <c r="D104" s="7"/>
      <c r="E104" s="7"/>
      <c r="F104" s="7"/>
      <c r="G104" s="83" t="s">
        <v>78</v>
      </c>
      <c r="H104" s="37">
        <v>7846</v>
      </c>
      <c r="I104" s="56">
        <v>2500</v>
      </c>
      <c r="J104" s="56">
        <v>2000</v>
      </c>
      <c r="K104" s="56">
        <v>1700</v>
      </c>
      <c r="L104" s="57">
        <v>1646</v>
      </c>
      <c r="M104" s="55"/>
      <c r="O104" s="78"/>
    </row>
    <row r="105" spans="1:20" ht="15" customHeight="1" x14ac:dyDescent="0.25">
      <c r="A105" s="21"/>
      <c r="B105" s="7"/>
      <c r="C105" s="7"/>
      <c r="D105" s="7"/>
      <c r="E105" s="7"/>
      <c r="F105" s="7"/>
      <c r="G105" s="83" t="s">
        <v>79</v>
      </c>
      <c r="H105" s="37">
        <v>7846</v>
      </c>
      <c r="I105" s="56">
        <v>2500</v>
      </c>
      <c r="J105" s="56">
        <v>2000</v>
      </c>
      <c r="K105" s="56">
        <v>1700</v>
      </c>
      <c r="L105" s="57">
        <v>1646</v>
      </c>
      <c r="M105" s="55"/>
      <c r="O105" s="78"/>
    </row>
    <row r="106" spans="1:20" ht="15" customHeight="1" x14ac:dyDescent="0.25">
      <c r="A106" s="13"/>
      <c r="B106" s="8"/>
      <c r="C106" s="8"/>
      <c r="D106" s="8"/>
      <c r="E106" s="63" t="s">
        <v>81</v>
      </c>
      <c r="F106" s="8"/>
      <c r="G106" s="82" t="s">
        <v>2</v>
      </c>
      <c r="H106" s="36"/>
      <c r="I106" s="56"/>
      <c r="J106" s="56"/>
      <c r="K106" s="56"/>
      <c r="L106" s="57"/>
      <c r="M106" s="55"/>
      <c r="O106" s="78"/>
      <c r="T106" s="78"/>
    </row>
    <row r="107" spans="1:20" ht="15" customHeight="1" x14ac:dyDescent="0.25">
      <c r="A107" s="13"/>
      <c r="B107" s="8"/>
      <c r="C107" s="8"/>
      <c r="D107" s="8"/>
      <c r="E107" s="64"/>
      <c r="F107" s="8"/>
      <c r="G107" s="83" t="s">
        <v>78</v>
      </c>
      <c r="H107" s="36">
        <v>600</v>
      </c>
      <c r="I107" s="58">
        <f>I108</f>
        <v>200</v>
      </c>
      <c r="J107" s="58">
        <f>J108</f>
        <v>200</v>
      </c>
      <c r="K107" s="58">
        <f>K108</f>
        <v>100</v>
      </c>
      <c r="L107" s="59">
        <f>L108</f>
        <v>100</v>
      </c>
      <c r="M107" s="55"/>
      <c r="O107" s="78"/>
    </row>
    <row r="108" spans="1:20" ht="15" customHeight="1" x14ac:dyDescent="0.25">
      <c r="A108" s="13"/>
      <c r="B108" s="8"/>
      <c r="C108" s="8"/>
      <c r="D108" s="8"/>
      <c r="E108" s="64"/>
      <c r="F108" s="8"/>
      <c r="G108" s="83" t="s">
        <v>79</v>
      </c>
      <c r="H108" s="36">
        <v>600</v>
      </c>
      <c r="I108" s="58">
        <f>50+150</f>
        <v>200</v>
      </c>
      <c r="J108" s="58">
        <f>150+50</f>
        <v>200</v>
      </c>
      <c r="K108" s="58">
        <f>200-100</f>
        <v>100</v>
      </c>
      <c r="L108" s="59">
        <f>200-100</f>
        <v>100</v>
      </c>
      <c r="M108" s="55"/>
      <c r="O108" s="78"/>
    </row>
    <row r="109" spans="1:20" ht="15" customHeight="1" x14ac:dyDescent="0.25">
      <c r="A109" s="13"/>
      <c r="B109" s="8"/>
      <c r="C109" s="8"/>
      <c r="D109" s="8"/>
      <c r="E109" s="63" t="s">
        <v>86</v>
      </c>
      <c r="F109" s="8"/>
      <c r="G109" s="82" t="s">
        <v>19</v>
      </c>
      <c r="H109" s="36"/>
      <c r="I109" s="56"/>
      <c r="J109" s="56"/>
      <c r="K109" s="56"/>
      <c r="L109" s="57"/>
      <c r="M109" s="55"/>
      <c r="O109" s="78"/>
    </row>
    <row r="110" spans="1:20" ht="15" customHeight="1" x14ac:dyDescent="0.25">
      <c r="A110" s="13"/>
      <c r="B110" s="8"/>
      <c r="C110" s="8"/>
      <c r="D110" s="8"/>
      <c r="E110" s="8"/>
      <c r="F110" s="8"/>
      <c r="G110" s="83" t="s">
        <v>78</v>
      </c>
      <c r="H110" s="40">
        <f>H113+H116</f>
        <v>900</v>
      </c>
      <c r="I110" s="40">
        <f t="shared" ref="I110:L110" si="23">I113+I116</f>
        <v>225</v>
      </c>
      <c r="J110" s="40">
        <f t="shared" si="23"/>
        <v>225</v>
      </c>
      <c r="K110" s="40">
        <f t="shared" si="23"/>
        <v>225</v>
      </c>
      <c r="L110" s="53">
        <f t="shared" si="23"/>
        <v>225</v>
      </c>
      <c r="M110" s="55"/>
      <c r="O110" s="78"/>
    </row>
    <row r="111" spans="1:20" ht="15" customHeight="1" x14ac:dyDescent="0.25">
      <c r="A111" s="13"/>
      <c r="B111" s="8"/>
      <c r="C111" s="8"/>
      <c r="D111" s="8"/>
      <c r="E111" s="8"/>
      <c r="F111" s="8"/>
      <c r="G111" s="83" t="s">
        <v>79</v>
      </c>
      <c r="H111" s="40">
        <f>H114+H117</f>
        <v>900</v>
      </c>
      <c r="I111" s="40">
        <f t="shared" ref="I111:L111" si="24">I114+I117</f>
        <v>225</v>
      </c>
      <c r="J111" s="40">
        <f t="shared" si="24"/>
        <v>225</v>
      </c>
      <c r="K111" s="40">
        <f t="shared" si="24"/>
        <v>225</v>
      </c>
      <c r="L111" s="53">
        <f t="shared" si="24"/>
        <v>225</v>
      </c>
      <c r="M111" s="55"/>
      <c r="O111" s="78"/>
    </row>
    <row r="112" spans="1:20" x14ac:dyDescent="0.25">
      <c r="A112" s="13"/>
      <c r="B112" s="8"/>
      <c r="C112" s="8"/>
      <c r="D112" s="8"/>
      <c r="E112" s="8"/>
      <c r="F112" s="8" t="s">
        <v>52</v>
      </c>
      <c r="G112" s="83" t="s">
        <v>20</v>
      </c>
      <c r="H112" s="37"/>
      <c r="I112" s="56"/>
      <c r="J112" s="56"/>
      <c r="K112" s="56"/>
      <c r="L112" s="57"/>
      <c r="M112" s="55"/>
      <c r="O112" s="78"/>
    </row>
    <row r="113" spans="1:15" x14ac:dyDescent="0.25">
      <c r="A113" s="13"/>
      <c r="B113" s="8"/>
      <c r="C113" s="8"/>
      <c r="D113" s="8"/>
      <c r="E113" s="8"/>
      <c r="F113" s="8"/>
      <c r="G113" s="83" t="s">
        <v>78</v>
      </c>
      <c r="H113" s="37">
        <v>0</v>
      </c>
      <c r="I113" s="56">
        <v>0</v>
      </c>
      <c r="J113" s="56">
        <v>0</v>
      </c>
      <c r="K113" s="56">
        <v>0</v>
      </c>
      <c r="L113" s="57">
        <v>0</v>
      </c>
      <c r="M113" s="55"/>
      <c r="O113" s="78"/>
    </row>
    <row r="114" spans="1:15" x14ac:dyDescent="0.25">
      <c r="A114" s="13"/>
      <c r="B114" s="8"/>
      <c r="C114" s="8"/>
      <c r="D114" s="8"/>
      <c r="E114" s="8"/>
      <c r="F114" s="8"/>
      <c r="G114" s="83" t="s">
        <v>79</v>
      </c>
      <c r="H114" s="37">
        <v>0</v>
      </c>
      <c r="I114" s="56">
        <v>0</v>
      </c>
      <c r="J114" s="56">
        <v>0</v>
      </c>
      <c r="K114" s="56">
        <v>0</v>
      </c>
      <c r="L114" s="57">
        <v>0</v>
      </c>
      <c r="M114" s="55"/>
      <c r="O114" s="78"/>
    </row>
    <row r="115" spans="1:15" ht="15" customHeight="1" x14ac:dyDescent="0.25">
      <c r="A115" s="13"/>
      <c r="B115" s="8"/>
      <c r="C115" s="8"/>
      <c r="D115" s="8"/>
      <c r="E115" s="8"/>
      <c r="F115" s="44">
        <v>30</v>
      </c>
      <c r="G115" s="83" t="s">
        <v>21</v>
      </c>
      <c r="H115" s="37"/>
      <c r="I115" s="56"/>
      <c r="J115" s="56"/>
      <c r="K115" s="56"/>
      <c r="L115" s="57"/>
      <c r="M115" s="55"/>
      <c r="O115" s="78"/>
    </row>
    <row r="116" spans="1:15" ht="15" customHeight="1" x14ac:dyDescent="0.25">
      <c r="A116" s="13"/>
      <c r="B116" s="8"/>
      <c r="C116" s="8"/>
      <c r="D116" s="8"/>
      <c r="E116" s="8"/>
      <c r="F116" s="8"/>
      <c r="G116" s="83" t="s">
        <v>78</v>
      </c>
      <c r="H116" s="37">
        <v>900</v>
      </c>
      <c r="I116" s="56">
        <v>225</v>
      </c>
      <c r="J116" s="56">
        <v>225</v>
      </c>
      <c r="K116" s="56">
        <v>225</v>
      </c>
      <c r="L116" s="57">
        <v>225</v>
      </c>
      <c r="M116" s="55"/>
      <c r="O116" s="78"/>
    </row>
    <row r="117" spans="1:15" ht="15" customHeight="1" x14ac:dyDescent="0.25">
      <c r="A117" s="13"/>
      <c r="B117" s="8"/>
      <c r="C117" s="8"/>
      <c r="D117" s="8"/>
      <c r="E117" s="8"/>
      <c r="F117" s="8"/>
      <c r="G117" s="83" t="s">
        <v>79</v>
      </c>
      <c r="H117" s="37">
        <v>900</v>
      </c>
      <c r="I117" s="56">
        <v>225</v>
      </c>
      <c r="J117" s="56">
        <v>225</v>
      </c>
      <c r="K117" s="56">
        <v>225</v>
      </c>
      <c r="L117" s="57">
        <v>225</v>
      </c>
      <c r="M117" s="55"/>
      <c r="O117" s="78"/>
    </row>
    <row r="118" spans="1:15" ht="15" customHeight="1" x14ac:dyDescent="0.25">
      <c r="A118" s="13"/>
      <c r="B118" s="8"/>
      <c r="C118" s="8"/>
      <c r="D118" s="8"/>
      <c r="E118" s="63" t="s">
        <v>87</v>
      </c>
      <c r="F118" s="8"/>
      <c r="G118" s="82" t="s">
        <v>1</v>
      </c>
      <c r="H118" s="37"/>
      <c r="I118" s="56"/>
      <c r="J118" s="56"/>
      <c r="K118" s="56"/>
      <c r="L118" s="57"/>
      <c r="M118" s="55"/>
      <c r="O118" s="78"/>
    </row>
    <row r="119" spans="1:15" ht="15" customHeight="1" x14ac:dyDescent="0.25">
      <c r="A119" s="13"/>
      <c r="B119" s="8"/>
      <c r="C119" s="8"/>
      <c r="D119" s="8"/>
      <c r="E119" s="8"/>
      <c r="F119" s="8"/>
      <c r="G119" s="83" t="s">
        <v>78</v>
      </c>
      <c r="H119" s="40">
        <f>H122+H125</f>
        <v>503</v>
      </c>
      <c r="I119" s="40">
        <f t="shared" ref="I119:L119" si="25">I122+I125</f>
        <v>397</v>
      </c>
      <c r="J119" s="40">
        <f t="shared" si="25"/>
        <v>35</v>
      </c>
      <c r="K119" s="40">
        <f t="shared" si="25"/>
        <v>35</v>
      </c>
      <c r="L119" s="53">
        <f t="shared" si="25"/>
        <v>36</v>
      </c>
      <c r="M119" s="55"/>
      <c r="O119" s="78"/>
    </row>
    <row r="120" spans="1:15" ht="15" customHeight="1" x14ac:dyDescent="0.25">
      <c r="A120" s="13"/>
      <c r="B120" s="8"/>
      <c r="C120" s="8"/>
      <c r="D120" s="8"/>
      <c r="E120" s="8"/>
      <c r="F120" s="8"/>
      <c r="G120" s="83" t="s">
        <v>79</v>
      </c>
      <c r="H120" s="40">
        <f>H123+H126</f>
        <v>503</v>
      </c>
      <c r="I120" s="40">
        <f t="shared" ref="I120:L120" si="26">I123+I126</f>
        <v>397</v>
      </c>
      <c r="J120" s="40">
        <f t="shared" si="26"/>
        <v>35</v>
      </c>
      <c r="K120" s="40">
        <f t="shared" si="26"/>
        <v>35</v>
      </c>
      <c r="L120" s="53">
        <f t="shared" si="26"/>
        <v>36</v>
      </c>
      <c r="M120" s="55"/>
      <c r="O120" s="78"/>
    </row>
    <row r="121" spans="1:15" x14ac:dyDescent="0.25">
      <c r="A121" s="13"/>
      <c r="B121" s="8"/>
      <c r="C121" s="8"/>
      <c r="D121" s="8"/>
      <c r="E121" s="8"/>
      <c r="F121" s="64" t="s">
        <v>82</v>
      </c>
      <c r="G121" s="83" t="s">
        <v>22</v>
      </c>
      <c r="H121" s="37"/>
      <c r="I121" s="56"/>
      <c r="J121" s="56"/>
      <c r="K121" s="56"/>
      <c r="L121" s="57"/>
      <c r="M121" s="55"/>
      <c r="O121" s="78"/>
    </row>
    <row r="122" spans="1:15" x14ac:dyDescent="0.25">
      <c r="A122" s="13"/>
      <c r="B122" s="8"/>
      <c r="C122" s="8"/>
      <c r="D122" s="8"/>
      <c r="E122" s="8"/>
      <c r="F122" s="64"/>
      <c r="G122" s="83" t="s">
        <v>78</v>
      </c>
      <c r="H122" s="37">
        <v>300</v>
      </c>
      <c r="I122" s="56">
        <v>269</v>
      </c>
      <c r="J122" s="56">
        <v>10</v>
      </c>
      <c r="K122" s="56">
        <v>10</v>
      </c>
      <c r="L122" s="57">
        <v>11</v>
      </c>
      <c r="M122" s="55"/>
      <c r="O122" s="78"/>
    </row>
    <row r="123" spans="1:15" x14ac:dyDescent="0.25">
      <c r="A123" s="13"/>
      <c r="B123" s="8"/>
      <c r="C123" s="8"/>
      <c r="D123" s="8"/>
      <c r="E123" s="8"/>
      <c r="F123" s="64"/>
      <c r="G123" s="83" t="s">
        <v>79</v>
      </c>
      <c r="H123" s="37">
        <v>300</v>
      </c>
      <c r="I123" s="56">
        <v>269</v>
      </c>
      <c r="J123" s="56">
        <v>10</v>
      </c>
      <c r="K123" s="56">
        <v>10</v>
      </c>
      <c r="L123" s="57">
        <v>11</v>
      </c>
      <c r="M123" s="55"/>
      <c r="O123" s="78"/>
    </row>
    <row r="124" spans="1:15" x14ac:dyDescent="0.25">
      <c r="A124" s="13"/>
      <c r="B124" s="8"/>
      <c r="C124" s="8"/>
      <c r="D124" s="8"/>
      <c r="E124" s="8"/>
      <c r="F124" s="64" t="s">
        <v>81</v>
      </c>
      <c r="G124" s="83" t="s">
        <v>23</v>
      </c>
      <c r="H124" s="37"/>
      <c r="I124" s="56"/>
      <c r="J124" s="56"/>
      <c r="K124" s="56"/>
      <c r="L124" s="57"/>
      <c r="M124" s="55"/>
      <c r="O124" s="78"/>
    </row>
    <row r="125" spans="1:15" x14ac:dyDescent="0.25">
      <c r="A125" s="13"/>
      <c r="B125" s="8"/>
      <c r="C125" s="8"/>
      <c r="D125" s="8"/>
      <c r="E125" s="8"/>
      <c r="F125" s="64"/>
      <c r="G125" s="83" t="s">
        <v>78</v>
      </c>
      <c r="H125" s="37">
        <v>203</v>
      </c>
      <c r="I125" s="56">
        <v>128</v>
      </c>
      <c r="J125" s="56">
        <v>25</v>
      </c>
      <c r="K125" s="56">
        <v>25</v>
      </c>
      <c r="L125" s="57">
        <v>25</v>
      </c>
      <c r="M125" s="55"/>
      <c r="O125" s="78"/>
    </row>
    <row r="126" spans="1:15" x14ac:dyDescent="0.25">
      <c r="A126" s="13"/>
      <c r="B126" s="8"/>
      <c r="C126" s="8"/>
      <c r="D126" s="8"/>
      <c r="E126" s="8"/>
      <c r="F126" s="8"/>
      <c r="G126" s="83" t="s">
        <v>79</v>
      </c>
      <c r="H126" s="37">
        <v>203</v>
      </c>
      <c r="I126" s="56">
        <v>128</v>
      </c>
      <c r="J126" s="56">
        <v>25</v>
      </c>
      <c r="K126" s="56">
        <v>25</v>
      </c>
      <c r="L126" s="57">
        <v>25</v>
      </c>
      <c r="M126" s="55"/>
      <c r="O126" s="78"/>
    </row>
    <row r="127" spans="1:15" ht="15" customHeight="1" x14ac:dyDescent="0.25">
      <c r="A127" s="13"/>
      <c r="B127" s="8"/>
      <c r="C127" s="8"/>
      <c r="D127" s="8"/>
      <c r="E127" s="8">
        <v>11</v>
      </c>
      <c r="F127" s="8"/>
      <c r="G127" s="82" t="s">
        <v>49</v>
      </c>
      <c r="H127" s="36"/>
      <c r="I127" s="56"/>
      <c r="J127" s="56"/>
      <c r="K127" s="56"/>
      <c r="L127" s="57"/>
      <c r="M127" s="55"/>
      <c r="O127" s="78"/>
    </row>
    <row r="128" spans="1:15" ht="15" customHeight="1" x14ac:dyDescent="0.25">
      <c r="A128" s="13"/>
      <c r="B128" s="8"/>
      <c r="C128" s="8"/>
      <c r="D128" s="8"/>
      <c r="E128" s="8"/>
      <c r="F128" s="8"/>
      <c r="G128" s="83" t="s">
        <v>78</v>
      </c>
      <c r="H128" s="36">
        <v>12</v>
      </c>
      <c r="I128" s="58">
        <v>3</v>
      </c>
      <c r="J128" s="58">
        <v>3</v>
      </c>
      <c r="K128" s="58">
        <v>3</v>
      </c>
      <c r="L128" s="59">
        <v>3</v>
      </c>
      <c r="M128" s="55"/>
      <c r="O128" s="78"/>
    </row>
    <row r="129" spans="1:20" ht="15" customHeight="1" x14ac:dyDescent="0.25">
      <c r="A129" s="13"/>
      <c r="B129" s="8"/>
      <c r="C129" s="8"/>
      <c r="D129" s="8"/>
      <c r="E129" s="8"/>
      <c r="F129" s="8"/>
      <c r="G129" s="83" t="s">
        <v>79</v>
      </c>
      <c r="H129" s="36">
        <v>12</v>
      </c>
      <c r="I129" s="58">
        <v>3</v>
      </c>
      <c r="J129" s="58">
        <v>3</v>
      </c>
      <c r="K129" s="58">
        <v>3</v>
      </c>
      <c r="L129" s="59">
        <v>3</v>
      </c>
      <c r="M129" s="55"/>
      <c r="O129" s="78"/>
    </row>
    <row r="130" spans="1:20" x14ac:dyDescent="0.25">
      <c r="A130" s="13"/>
      <c r="B130" s="8"/>
      <c r="C130" s="8"/>
      <c r="D130" s="8"/>
      <c r="E130" s="8">
        <v>13</v>
      </c>
      <c r="F130" s="8"/>
      <c r="G130" s="82" t="s">
        <v>24</v>
      </c>
      <c r="H130" s="36"/>
      <c r="I130" s="58"/>
      <c r="J130" s="58"/>
      <c r="K130" s="58"/>
      <c r="L130" s="59"/>
      <c r="M130" s="55"/>
      <c r="O130" s="78"/>
    </row>
    <row r="131" spans="1:20" x14ac:dyDescent="0.25">
      <c r="A131" s="13"/>
      <c r="B131" s="8"/>
      <c r="C131" s="8"/>
      <c r="D131" s="8"/>
      <c r="E131" s="8"/>
      <c r="F131" s="8"/>
      <c r="G131" s="83" t="s">
        <v>78</v>
      </c>
      <c r="H131" s="36">
        <v>1093</v>
      </c>
      <c r="I131" s="58">
        <v>200</v>
      </c>
      <c r="J131" s="58">
        <v>295</v>
      </c>
      <c r="K131" s="58">
        <v>300</v>
      </c>
      <c r="L131" s="59">
        <v>298</v>
      </c>
      <c r="M131" s="55"/>
      <c r="N131" s="78"/>
      <c r="O131" s="78"/>
      <c r="P131" s="78"/>
      <c r="Q131" s="78"/>
      <c r="R131" s="78"/>
    </row>
    <row r="132" spans="1:20" x14ac:dyDescent="0.25">
      <c r="A132" s="13"/>
      <c r="B132" s="8"/>
      <c r="C132" s="8"/>
      <c r="D132" s="8"/>
      <c r="E132" s="8"/>
      <c r="F132" s="8"/>
      <c r="G132" s="83" t="s">
        <v>79</v>
      </c>
      <c r="H132" s="36">
        <v>1093</v>
      </c>
      <c r="I132" s="58">
        <v>200</v>
      </c>
      <c r="J132" s="58">
        <v>295</v>
      </c>
      <c r="K132" s="58">
        <v>300</v>
      </c>
      <c r="L132" s="59">
        <v>298</v>
      </c>
      <c r="M132" s="55"/>
      <c r="O132" s="78"/>
    </row>
    <row r="133" spans="1:20" x14ac:dyDescent="0.25">
      <c r="A133" s="13"/>
      <c r="B133" s="8"/>
      <c r="C133" s="8"/>
      <c r="D133" s="8"/>
      <c r="E133" s="8">
        <v>14</v>
      </c>
      <c r="F133" s="8"/>
      <c r="G133" s="82" t="s">
        <v>25</v>
      </c>
      <c r="H133" s="36"/>
      <c r="I133" s="58"/>
      <c r="J133" s="58"/>
      <c r="K133" s="58"/>
      <c r="L133" s="59"/>
      <c r="M133" s="55"/>
      <c r="O133" s="78"/>
    </row>
    <row r="134" spans="1:20" x14ac:dyDescent="0.25">
      <c r="A134" s="13"/>
      <c r="B134" s="8"/>
      <c r="C134" s="8"/>
      <c r="D134" s="8"/>
      <c r="E134" s="8"/>
      <c r="F134" s="8"/>
      <c r="G134" s="83" t="s">
        <v>78</v>
      </c>
      <c r="H134" s="36">
        <v>502</v>
      </c>
      <c r="I134" s="58">
        <v>125</v>
      </c>
      <c r="J134" s="58">
        <v>125</v>
      </c>
      <c r="K134" s="58">
        <v>125</v>
      </c>
      <c r="L134" s="59">
        <v>127</v>
      </c>
      <c r="M134" s="55"/>
      <c r="O134" s="78"/>
    </row>
    <row r="135" spans="1:20" ht="16.5" customHeight="1" x14ac:dyDescent="0.25">
      <c r="A135" s="13"/>
      <c r="B135" s="8"/>
      <c r="C135" s="8"/>
      <c r="D135" s="8"/>
      <c r="E135" s="8"/>
      <c r="F135" s="8"/>
      <c r="G135" s="83" t="s">
        <v>79</v>
      </c>
      <c r="H135" s="36">
        <v>502</v>
      </c>
      <c r="I135" s="58">
        <v>125</v>
      </c>
      <c r="J135" s="58">
        <v>125</v>
      </c>
      <c r="K135" s="58">
        <v>125</v>
      </c>
      <c r="L135" s="59">
        <v>127</v>
      </c>
      <c r="M135" s="55"/>
      <c r="O135" s="78"/>
    </row>
    <row r="136" spans="1:20" ht="16.5" customHeight="1" x14ac:dyDescent="0.25">
      <c r="A136" s="13"/>
      <c r="B136" s="8"/>
      <c r="C136" s="8"/>
      <c r="D136" s="8"/>
      <c r="E136" s="8">
        <v>30</v>
      </c>
      <c r="F136" s="8"/>
      <c r="G136" s="82" t="s">
        <v>26</v>
      </c>
      <c r="H136" s="36"/>
      <c r="I136" s="56"/>
      <c r="J136" s="56"/>
      <c r="K136" s="56"/>
      <c r="L136" s="57"/>
      <c r="M136" s="55"/>
      <c r="O136" s="78"/>
      <c r="T136" s="78"/>
    </row>
    <row r="137" spans="1:20" x14ac:dyDescent="0.25">
      <c r="A137" s="13"/>
      <c r="B137" s="8"/>
      <c r="C137" s="8"/>
      <c r="D137" s="8"/>
      <c r="E137" s="8"/>
      <c r="F137" s="8"/>
      <c r="G137" s="83" t="s">
        <v>78</v>
      </c>
      <c r="H137" s="42">
        <f>H140+H143+H146+H149</f>
        <v>46600</v>
      </c>
      <c r="I137" s="42">
        <f t="shared" ref="I137:L137" si="27">I140+I143+I146+I149</f>
        <v>27886</v>
      </c>
      <c r="J137" s="42">
        <f t="shared" si="27"/>
        <v>5814</v>
      </c>
      <c r="K137" s="42">
        <f t="shared" si="27"/>
        <v>6317</v>
      </c>
      <c r="L137" s="54">
        <f t="shared" si="27"/>
        <v>6583</v>
      </c>
      <c r="M137" s="55"/>
      <c r="O137" s="78"/>
    </row>
    <row r="138" spans="1:20" x14ac:dyDescent="0.25">
      <c r="A138" s="13"/>
      <c r="B138" s="8"/>
      <c r="C138" s="8"/>
      <c r="D138" s="8"/>
      <c r="E138" s="8"/>
      <c r="F138" s="8"/>
      <c r="G138" s="83" t="s">
        <v>79</v>
      </c>
      <c r="H138" s="42">
        <f>H141+H144+H147+H150</f>
        <v>46600</v>
      </c>
      <c r="I138" s="42">
        <f t="shared" ref="I138:L138" si="28">I141+I144+I147+I150</f>
        <v>27886</v>
      </c>
      <c r="J138" s="42">
        <f t="shared" si="28"/>
        <v>5814</v>
      </c>
      <c r="K138" s="42">
        <f t="shared" si="28"/>
        <v>6317</v>
      </c>
      <c r="L138" s="54">
        <f t="shared" si="28"/>
        <v>6583</v>
      </c>
      <c r="M138" s="55"/>
      <c r="O138" s="78"/>
    </row>
    <row r="139" spans="1:20" ht="15" customHeight="1" x14ac:dyDescent="0.25">
      <c r="A139" s="13"/>
      <c r="B139" s="8"/>
      <c r="C139" s="8"/>
      <c r="D139" s="8"/>
      <c r="E139" s="8"/>
      <c r="F139" s="64" t="s">
        <v>81</v>
      </c>
      <c r="G139" s="83" t="s">
        <v>27</v>
      </c>
      <c r="H139" s="37"/>
      <c r="I139" s="56"/>
      <c r="J139" s="56"/>
      <c r="K139" s="56"/>
      <c r="L139" s="57"/>
      <c r="M139" s="55"/>
      <c r="O139" s="78"/>
    </row>
    <row r="140" spans="1:20" ht="15" customHeight="1" x14ac:dyDescent="0.25">
      <c r="A140" s="13"/>
      <c r="B140" s="8"/>
      <c r="C140" s="8"/>
      <c r="D140" s="8"/>
      <c r="E140" s="8"/>
      <c r="F140" s="64"/>
      <c r="G140" s="83" t="s">
        <v>78</v>
      </c>
      <c r="H140" s="37">
        <v>36</v>
      </c>
      <c r="I140" s="56">
        <v>9</v>
      </c>
      <c r="J140" s="56">
        <v>9</v>
      </c>
      <c r="K140" s="56">
        <v>9</v>
      </c>
      <c r="L140" s="57">
        <v>9</v>
      </c>
      <c r="M140" s="55"/>
      <c r="O140" s="78"/>
    </row>
    <row r="141" spans="1:20" ht="15" customHeight="1" x14ac:dyDescent="0.25">
      <c r="A141" s="13"/>
      <c r="B141" s="8"/>
      <c r="C141" s="8"/>
      <c r="D141" s="8"/>
      <c r="E141" s="8"/>
      <c r="F141" s="64"/>
      <c r="G141" s="83" t="s">
        <v>79</v>
      </c>
      <c r="H141" s="37">
        <v>36</v>
      </c>
      <c r="I141" s="56">
        <v>9</v>
      </c>
      <c r="J141" s="56">
        <v>9</v>
      </c>
      <c r="K141" s="56">
        <v>9</v>
      </c>
      <c r="L141" s="57">
        <v>9</v>
      </c>
      <c r="M141" s="55"/>
      <c r="O141" s="78"/>
    </row>
    <row r="142" spans="1:20" ht="15" customHeight="1" x14ac:dyDescent="0.25">
      <c r="A142" s="13"/>
      <c r="B142" s="8"/>
      <c r="C142" s="8"/>
      <c r="D142" s="8"/>
      <c r="E142" s="8"/>
      <c r="F142" s="64" t="s">
        <v>84</v>
      </c>
      <c r="G142" s="83" t="s">
        <v>28</v>
      </c>
      <c r="H142" s="37"/>
      <c r="I142" s="56"/>
      <c r="J142" s="56"/>
      <c r="K142" s="56"/>
      <c r="L142" s="57"/>
      <c r="M142" s="55"/>
      <c r="O142" s="78"/>
    </row>
    <row r="143" spans="1:20" ht="15" customHeight="1" x14ac:dyDescent="0.25">
      <c r="A143" s="13"/>
      <c r="B143" s="8"/>
      <c r="C143" s="8"/>
      <c r="D143" s="8"/>
      <c r="E143" s="8"/>
      <c r="F143" s="64"/>
      <c r="G143" s="83" t="s">
        <v>78</v>
      </c>
      <c r="H143" s="37">
        <v>7140</v>
      </c>
      <c r="I143" s="56">
        <v>1374</v>
      </c>
      <c r="J143" s="56">
        <v>1500</v>
      </c>
      <c r="K143" s="56">
        <v>2000</v>
      </c>
      <c r="L143" s="57">
        <v>2266</v>
      </c>
      <c r="M143" s="55"/>
      <c r="O143" s="78"/>
    </row>
    <row r="144" spans="1:20" ht="15" customHeight="1" x14ac:dyDescent="0.25">
      <c r="A144" s="13"/>
      <c r="B144" s="8"/>
      <c r="C144" s="8"/>
      <c r="D144" s="8"/>
      <c r="E144" s="8"/>
      <c r="F144" s="64"/>
      <c r="G144" s="83" t="s">
        <v>79</v>
      </c>
      <c r="H144" s="37">
        <v>7140</v>
      </c>
      <c r="I144" s="56">
        <v>1374</v>
      </c>
      <c r="J144" s="56">
        <v>1500</v>
      </c>
      <c r="K144" s="56">
        <v>2000</v>
      </c>
      <c r="L144" s="57">
        <v>2266</v>
      </c>
      <c r="M144" s="55"/>
      <c r="O144" s="78"/>
    </row>
    <row r="145" spans="1:40" ht="15" customHeight="1" x14ac:dyDescent="0.25">
      <c r="A145" s="13"/>
      <c r="B145" s="8"/>
      <c r="C145" s="8"/>
      <c r="D145" s="8"/>
      <c r="E145" s="8"/>
      <c r="F145" s="64" t="s">
        <v>85</v>
      </c>
      <c r="G145" s="83" t="s">
        <v>29</v>
      </c>
      <c r="H145" s="37"/>
      <c r="I145" s="56"/>
      <c r="J145" s="56"/>
      <c r="K145" s="56"/>
      <c r="L145" s="57"/>
      <c r="M145" s="55"/>
      <c r="O145" s="78"/>
    </row>
    <row r="146" spans="1:40" ht="15" customHeight="1" x14ac:dyDescent="0.25">
      <c r="A146" s="13"/>
      <c r="B146" s="8"/>
      <c r="C146" s="8"/>
      <c r="D146" s="8"/>
      <c r="E146" s="8"/>
      <c r="F146" s="8"/>
      <c r="G146" s="83" t="s">
        <v>78</v>
      </c>
      <c r="H146" s="37">
        <v>19</v>
      </c>
      <c r="I146" s="56">
        <v>3</v>
      </c>
      <c r="J146" s="56">
        <v>5</v>
      </c>
      <c r="K146" s="56">
        <v>5</v>
      </c>
      <c r="L146" s="57">
        <v>6</v>
      </c>
      <c r="M146" s="55"/>
      <c r="O146" s="78"/>
    </row>
    <row r="147" spans="1:40" ht="15" customHeight="1" x14ac:dyDescent="0.25">
      <c r="A147" s="13"/>
      <c r="B147" s="8"/>
      <c r="C147" s="8"/>
      <c r="D147" s="8"/>
      <c r="E147" s="8"/>
      <c r="F147" s="8"/>
      <c r="G147" s="83" t="s">
        <v>79</v>
      </c>
      <c r="H147" s="37">
        <v>19</v>
      </c>
      <c r="I147" s="56">
        <v>3</v>
      </c>
      <c r="J147" s="56">
        <v>5</v>
      </c>
      <c r="K147" s="56">
        <v>5</v>
      </c>
      <c r="L147" s="57">
        <v>6</v>
      </c>
      <c r="M147" s="55"/>
      <c r="O147" s="78"/>
    </row>
    <row r="148" spans="1:40" ht="15.75" customHeight="1" x14ac:dyDescent="0.25">
      <c r="A148" s="13"/>
      <c r="B148" s="8"/>
      <c r="C148" s="8"/>
      <c r="D148" s="8"/>
      <c r="E148" s="8"/>
      <c r="F148" s="44">
        <v>30</v>
      </c>
      <c r="G148" s="83" t="s">
        <v>72</v>
      </c>
      <c r="H148" s="37"/>
      <c r="I148" s="56"/>
      <c r="J148" s="56"/>
      <c r="K148" s="56"/>
      <c r="L148" s="57"/>
      <c r="M148" s="55"/>
      <c r="O148" s="78"/>
    </row>
    <row r="149" spans="1:40" ht="15.75" customHeight="1" x14ac:dyDescent="0.25">
      <c r="A149" s="13"/>
      <c r="B149" s="8"/>
      <c r="C149" s="8"/>
      <c r="D149" s="8"/>
      <c r="E149" s="8"/>
      <c r="F149" s="8"/>
      <c r="G149" s="83" t="s">
        <v>78</v>
      </c>
      <c r="H149" s="37">
        <v>39405</v>
      </c>
      <c r="I149" s="56">
        <v>26500</v>
      </c>
      <c r="J149" s="56">
        <v>4300</v>
      </c>
      <c r="K149" s="56">
        <v>4303</v>
      </c>
      <c r="L149" s="57">
        <v>4302</v>
      </c>
      <c r="M149" s="55"/>
      <c r="O149" s="78"/>
    </row>
    <row r="150" spans="1:40" ht="15.75" customHeight="1" x14ac:dyDescent="0.25">
      <c r="A150" s="13"/>
      <c r="B150" s="8"/>
      <c r="C150" s="8"/>
      <c r="D150" s="8"/>
      <c r="E150" s="8"/>
      <c r="F150" s="8"/>
      <c r="G150" s="83" t="s">
        <v>79</v>
      </c>
      <c r="H150" s="37">
        <v>39405</v>
      </c>
      <c r="I150" s="56">
        <v>26500</v>
      </c>
      <c r="J150" s="56">
        <v>4300</v>
      </c>
      <c r="K150" s="56">
        <v>4303</v>
      </c>
      <c r="L150" s="57">
        <v>4302</v>
      </c>
      <c r="M150" s="55"/>
      <c r="O150" s="78"/>
    </row>
    <row r="151" spans="1:40" ht="15.75" customHeight="1" x14ac:dyDescent="0.25">
      <c r="A151" s="13"/>
      <c r="B151" s="8"/>
      <c r="C151" s="8"/>
      <c r="D151" s="12">
        <v>57</v>
      </c>
      <c r="E151" s="8"/>
      <c r="F151" s="8"/>
      <c r="G151" s="82" t="s">
        <v>53</v>
      </c>
      <c r="H151" s="37"/>
      <c r="I151" s="56"/>
      <c r="J151" s="56"/>
      <c r="K151" s="56"/>
      <c r="L151" s="57"/>
      <c r="M151" s="55"/>
      <c r="O151" s="78"/>
      <c r="T151" s="78"/>
    </row>
    <row r="152" spans="1:40" ht="15" customHeight="1" x14ac:dyDescent="0.25">
      <c r="A152" s="13"/>
      <c r="B152" s="8"/>
      <c r="C152" s="8"/>
      <c r="D152" s="8"/>
      <c r="E152" s="8"/>
      <c r="F152" s="8"/>
      <c r="G152" s="83" t="s">
        <v>78</v>
      </c>
      <c r="H152" s="36">
        <f>H155</f>
        <v>87</v>
      </c>
      <c r="I152" s="42">
        <f t="shared" ref="I152:L152" si="29">I155</f>
        <v>67</v>
      </c>
      <c r="J152" s="42">
        <f t="shared" si="29"/>
        <v>7</v>
      </c>
      <c r="K152" s="42">
        <f t="shared" si="29"/>
        <v>7</v>
      </c>
      <c r="L152" s="54">
        <f t="shared" si="29"/>
        <v>6</v>
      </c>
      <c r="M152" s="55"/>
      <c r="O152" s="78"/>
    </row>
    <row r="153" spans="1:40" ht="15" customHeight="1" x14ac:dyDescent="0.25">
      <c r="A153" s="13"/>
      <c r="B153" s="8"/>
      <c r="C153" s="8"/>
      <c r="D153" s="8"/>
      <c r="E153" s="8"/>
      <c r="F153" s="8"/>
      <c r="G153" s="83" t="s">
        <v>79</v>
      </c>
      <c r="H153" s="36">
        <f>H156</f>
        <v>87</v>
      </c>
      <c r="I153" s="42">
        <f t="shared" ref="I153:L153" si="30">I156</f>
        <v>67</v>
      </c>
      <c r="J153" s="42">
        <f t="shared" si="30"/>
        <v>7</v>
      </c>
      <c r="K153" s="42">
        <f t="shared" si="30"/>
        <v>7</v>
      </c>
      <c r="L153" s="54">
        <f t="shared" si="30"/>
        <v>6</v>
      </c>
      <c r="M153" s="55"/>
      <c r="O153" s="78"/>
    </row>
    <row r="154" spans="1:40" ht="15" customHeight="1" x14ac:dyDescent="0.25">
      <c r="A154" s="13"/>
      <c r="B154" s="8"/>
      <c r="C154" s="8"/>
      <c r="D154" s="8"/>
      <c r="E154" s="67" t="s">
        <v>81</v>
      </c>
      <c r="F154" s="12"/>
      <c r="G154" s="82" t="s">
        <v>37</v>
      </c>
      <c r="H154" s="36"/>
      <c r="I154" s="56"/>
      <c r="J154" s="56"/>
      <c r="K154" s="56"/>
      <c r="L154" s="57"/>
      <c r="M154" s="55"/>
      <c r="O154" s="78"/>
    </row>
    <row r="155" spans="1:40" x14ac:dyDescent="0.25">
      <c r="A155" s="14"/>
      <c r="B155" s="12"/>
      <c r="C155" s="12"/>
      <c r="D155" s="12"/>
      <c r="E155" s="12"/>
      <c r="F155" s="12"/>
      <c r="G155" s="83" t="s">
        <v>78</v>
      </c>
      <c r="H155" s="37">
        <f>H158+H161</f>
        <v>87</v>
      </c>
      <c r="I155" s="37">
        <f>I158+I161</f>
        <v>67</v>
      </c>
      <c r="J155" s="37">
        <f t="shared" ref="J155:L155" si="31">J158+J161</f>
        <v>7</v>
      </c>
      <c r="K155" s="37">
        <f t="shared" si="31"/>
        <v>7</v>
      </c>
      <c r="L155" s="62">
        <f t="shared" si="31"/>
        <v>6</v>
      </c>
      <c r="M155" s="55"/>
      <c r="O155" s="78"/>
    </row>
    <row r="156" spans="1:40" x14ac:dyDescent="0.25">
      <c r="A156" s="14"/>
      <c r="B156" s="12"/>
      <c r="C156" s="12"/>
      <c r="D156" s="12"/>
      <c r="E156" s="12"/>
      <c r="F156" s="12"/>
      <c r="G156" s="83" t="s">
        <v>79</v>
      </c>
      <c r="H156" s="37">
        <f>H159+H162</f>
        <v>87</v>
      </c>
      <c r="I156" s="37">
        <f>I159+I162</f>
        <v>67</v>
      </c>
      <c r="J156" s="37">
        <f t="shared" ref="J156:L156" si="32">J159+J162</f>
        <v>7</v>
      </c>
      <c r="K156" s="37">
        <f t="shared" si="32"/>
        <v>7</v>
      </c>
      <c r="L156" s="62">
        <f t="shared" si="32"/>
        <v>6</v>
      </c>
      <c r="M156" s="55"/>
      <c r="O156" s="78"/>
    </row>
    <row r="157" spans="1:40" s="1" customFormat="1" x14ac:dyDescent="0.25">
      <c r="A157" s="13"/>
      <c r="B157" s="8"/>
      <c r="C157" s="8"/>
      <c r="D157" s="8"/>
      <c r="E157" s="8"/>
      <c r="F157" s="64" t="s">
        <v>82</v>
      </c>
      <c r="G157" s="83" t="s">
        <v>54</v>
      </c>
      <c r="H157" s="37"/>
      <c r="I157" s="58"/>
      <c r="J157" s="58"/>
      <c r="K157" s="58"/>
      <c r="L157" s="59"/>
      <c r="M157" s="55"/>
      <c r="N157" s="17"/>
      <c r="O157" s="78"/>
      <c r="P157" s="17"/>
      <c r="Q157" s="17"/>
      <c r="R157" s="17"/>
      <c r="S157" s="2"/>
      <c r="T157" s="2"/>
      <c r="U157" s="2"/>
      <c r="V157" s="2"/>
      <c r="W157" s="2"/>
      <c r="X157" s="2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</row>
    <row r="158" spans="1:40" s="1" customFormat="1" x14ac:dyDescent="0.25">
      <c r="A158" s="13"/>
      <c r="B158" s="8"/>
      <c r="C158" s="8"/>
      <c r="D158" s="8"/>
      <c r="E158" s="8"/>
      <c r="F158" s="8"/>
      <c r="G158" s="83" t="s">
        <v>78</v>
      </c>
      <c r="H158" s="37">
        <v>60</v>
      </c>
      <c r="I158" s="56">
        <v>60</v>
      </c>
      <c r="J158" s="56">
        <v>0</v>
      </c>
      <c r="K158" s="56">
        <v>0</v>
      </c>
      <c r="L158" s="57">
        <v>0</v>
      </c>
      <c r="M158" s="55"/>
      <c r="N158" s="17"/>
      <c r="O158" s="78"/>
      <c r="P158" s="17"/>
      <c r="Q158" s="17"/>
      <c r="R158" s="17"/>
      <c r="S158" s="2"/>
      <c r="T158" s="2"/>
      <c r="U158" s="2"/>
      <c r="V158" s="2"/>
      <c r="W158" s="2"/>
      <c r="X158" s="2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</row>
    <row r="159" spans="1:40" s="1" customFormat="1" x14ac:dyDescent="0.25">
      <c r="A159" s="13"/>
      <c r="B159" s="8"/>
      <c r="C159" s="8"/>
      <c r="D159" s="8"/>
      <c r="E159" s="8"/>
      <c r="F159" s="8"/>
      <c r="G159" s="83" t="s">
        <v>79</v>
      </c>
      <c r="H159" s="37">
        <v>60</v>
      </c>
      <c r="I159" s="56">
        <v>60</v>
      </c>
      <c r="J159" s="56">
        <v>0</v>
      </c>
      <c r="K159" s="56">
        <v>0</v>
      </c>
      <c r="L159" s="57">
        <v>0</v>
      </c>
      <c r="M159" s="55"/>
      <c r="N159" s="17"/>
      <c r="O159" s="78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</row>
    <row r="160" spans="1:40" s="1" customFormat="1" x14ac:dyDescent="0.25">
      <c r="A160" s="13"/>
      <c r="B160" s="8"/>
      <c r="C160" s="8"/>
      <c r="D160" s="8"/>
      <c r="E160" s="8"/>
      <c r="F160" s="8">
        <v>3</v>
      </c>
      <c r="G160" s="83" t="s">
        <v>93</v>
      </c>
      <c r="H160" s="37"/>
      <c r="I160" s="56"/>
      <c r="J160" s="56"/>
      <c r="K160" s="56"/>
      <c r="L160" s="57"/>
      <c r="M160" s="55"/>
      <c r="N160" s="17"/>
      <c r="O160" s="78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</row>
    <row r="161" spans="1:40" s="1" customFormat="1" x14ac:dyDescent="0.25">
      <c r="A161" s="13"/>
      <c r="B161" s="8"/>
      <c r="C161" s="8"/>
      <c r="D161" s="8"/>
      <c r="E161" s="8"/>
      <c r="F161" s="8"/>
      <c r="G161" s="83" t="s">
        <v>78</v>
      </c>
      <c r="H161" s="37">
        <v>27</v>
      </c>
      <c r="I161" s="56">
        <v>7</v>
      </c>
      <c r="J161" s="56">
        <v>7</v>
      </c>
      <c r="K161" s="56">
        <v>7</v>
      </c>
      <c r="L161" s="57">
        <v>6</v>
      </c>
      <c r="M161" s="55"/>
      <c r="N161" s="17"/>
      <c r="O161" s="78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</row>
    <row r="162" spans="1:40" s="1" customFormat="1" x14ac:dyDescent="0.25">
      <c r="A162" s="13"/>
      <c r="B162" s="8"/>
      <c r="C162" s="8"/>
      <c r="D162" s="8"/>
      <c r="E162" s="8"/>
      <c r="F162" s="8"/>
      <c r="G162" s="83" t="s">
        <v>79</v>
      </c>
      <c r="H162" s="37">
        <v>27</v>
      </c>
      <c r="I162" s="56">
        <v>7</v>
      </c>
      <c r="J162" s="56">
        <v>7</v>
      </c>
      <c r="K162" s="56">
        <v>7</v>
      </c>
      <c r="L162" s="57">
        <v>6</v>
      </c>
      <c r="M162" s="55"/>
      <c r="N162" s="17"/>
      <c r="O162" s="78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</row>
    <row r="163" spans="1:40" s="1" customFormat="1" x14ac:dyDescent="0.25">
      <c r="A163" s="14"/>
      <c r="B163" s="12"/>
      <c r="C163" s="12"/>
      <c r="D163" s="12">
        <v>59</v>
      </c>
      <c r="E163" s="12"/>
      <c r="F163" s="12"/>
      <c r="G163" s="82" t="s">
        <v>76</v>
      </c>
      <c r="H163" s="36"/>
      <c r="I163" s="58"/>
      <c r="J163" s="58"/>
      <c r="K163" s="58"/>
      <c r="L163" s="59"/>
      <c r="M163" s="55"/>
      <c r="N163" s="17"/>
      <c r="O163" s="78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</row>
    <row r="164" spans="1:40" s="1" customFormat="1" x14ac:dyDescent="0.25">
      <c r="A164" s="14"/>
      <c r="B164" s="12"/>
      <c r="C164" s="12"/>
      <c r="D164" s="12"/>
      <c r="E164" s="12"/>
      <c r="F164" s="12"/>
      <c r="G164" s="83" t="s">
        <v>78</v>
      </c>
      <c r="H164" s="36">
        <v>536</v>
      </c>
      <c r="I164" s="42">
        <v>134</v>
      </c>
      <c r="J164" s="42">
        <v>134</v>
      </c>
      <c r="K164" s="42">
        <v>134</v>
      </c>
      <c r="L164" s="54">
        <v>134</v>
      </c>
      <c r="M164" s="55"/>
      <c r="N164" s="17"/>
      <c r="O164" s="78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</row>
    <row r="165" spans="1:40" s="1" customFormat="1" x14ac:dyDescent="0.25">
      <c r="A165" s="14"/>
      <c r="B165" s="12"/>
      <c r="C165" s="12"/>
      <c r="D165" s="12"/>
      <c r="E165" s="12"/>
      <c r="F165" s="12"/>
      <c r="G165" s="83" t="s">
        <v>79</v>
      </c>
      <c r="H165" s="36">
        <v>536</v>
      </c>
      <c r="I165" s="42">
        <v>134</v>
      </c>
      <c r="J165" s="42">
        <v>134</v>
      </c>
      <c r="K165" s="42">
        <v>134</v>
      </c>
      <c r="L165" s="54">
        <v>134</v>
      </c>
      <c r="M165" s="55"/>
      <c r="N165" s="17"/>
      <c r="O165" s="78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</row>
    <row r="166" spans="1:40" s="1" customFormat="1" x14ac:dyDescent="0.25">
      <c r="A166" s="13"/>
      <c r="B166" s="8"/>
      <c r="C166" s="8"/>
      <c r="D166" s="8"/>
      <c r="E166" s="8">
        <v>40</v>
      </c>
      <c r="F166" s="8"/>
      <c r="G166" s="83" t="s">
        <v>77</v>
      </c>
      <c r="H166" s="37"/>
      <c r="I166" s="58"/>
      <c r="J166" s="58"/>
      <c r="K166" s="58"/>
      <c r="L166" s="59"/>
      <c r="M166" s="55"/>
      <c r="N166" s="17"/>
      <c r="O166" s="78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</row>
    <row r="167" spans="1:40" s="1" customFormat="1" x14ac:dyDescent="0.25">
      <c r="A167" s="13"/>
      <c r="B167" s="8"/>
      <c r="C167" s="8"/>
      <c r="D167" s="8"/>
      <c r="E167" s="8"/>
      <c r="F167" s="8"/>
      <c r="G167" s="83" t="s">
        <v>78</v>
      </c>
      <c r="H167" s="37">
        <v>536</v>
      </c>
      <c r="I167" s="43">
        <v>134</v>
      </c>
      <c r="J167" s="43">
        <v>134</v>
      </c>
      <c r="K167" s="43">
        <v>134</v>
      </c>
      <c r="L167" s="18">
        <v>134</v>
      </c>
      <c r="M167" s="55"/>
      <c r="N167" s="17"/>
      <c r="O167" s="78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</row>
    <row r="168" spans="1:40" s="1" customFormat="1" x14ac:dyDescent="0.25">
      <c r="A168" s="13"/>
      <c r="B168" s="8"/>
      <c r="C168" s="8"/>
      <c r="D168" s="8"/>
      <c r="E168" s="8"/>
      <c r="F168" s="8"/>
      <c r="G168" s="83" t="s">
        <v>79</v>
      </c>
      <c r="H168" s="37">
        <v>536</v>
      </c>
      <c r="I168" s="43">
        <v>134</v>
      </c>
      <c r="J168" s="43">
        <v>134</v>
      </c>
      <c r="K168" s="43">
        <v>134</v>
      </c>
      <c r="L168" s="18">
        <v>134</v>
      </c>
      <c r="M168" s="55"/>
      <c r="N168" s="17"/>
      <c r="O168" s="78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</row>
    <row r="169" spans="1:40" s="1" customFormat="1" x14ac:dyDescent="0.25">
      <c r="A169" s="13"/>
      <c r="B169" s="8"/>
      <c r="C169" s="8"/>
      <c r="D169" s="12">
        <v>70</v>
      </c>
      <c r="E169" s="12"/>
      <c r="F169" s="12"/>
      <c r="G169" s="82" t="s">
        <v>56</v>
      </c>
      <c r="H169" s="37"/>
      <c r="I169" s="58"/>
      <c r="J169" s="58"/>
      <c r="K169" s="58"/>
      <c r="L169" s="59"/>
      <c r="M169" s="55"/>
      <c r="N169" s="17"/>
      <c r="O169" s="78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</row>
    <row r="170" spans="1:40" x14ac:dyDescent="0.25">
      <c r="A170" s="14"/>
      <c r="B170" s="12"/>
      <c r="C170" s="12"/>
      <c r="D170" s="12"/>
      <c r="E170" s="12"/>
      <c r="F170" s="12"/>
      <c r="G170" s="83" t="s">
        <v>78</v>
      </c>
      <c r="H170" s="42">
        <f>H173</f>
        <v>3746</v>
      </c>
      <c r="I170" s="42">
        <f t="shared" ref="I170:L170" si="33">I173</f>
        <v>381</v>
      </c>
      <c r="J170" s="42">
        <f t="shared" si="33"/>
        <v>3365</v>
      </c>
      <c r="K170" s="42">
        <f t="shared" si="33"/>
        <v>0</v>
      </c>
      <c r="L170" s="54">
        <f t="shared" si="33"/>
        <v>0</v>
      </c>
      <c r="M170" s="55"/>
      <c r="O170" s="78"/>
      <c r="S170" s="17"/>
      <c r="T170" s="17"/>
      <c r="U170" s="17"/>
      <c r="V170" s="17"/>
      <c r="W170" s="17"/>
      <c r="X170" s="17"/>
    </row>
    <row r="171" spans="1:40" x14ac:dyDescent="0.25">
      <c r="A171" s="14"/>
      <c r="B171" s="12"/>
      <c r="C171" s="12"/>
      <c r="D171" s="12"/>
      <c r="E171" s="12"/>
      <c r="F171" s="12"/>
      <c r="G171" s="83" t="s">
        <v>79</v>
      </c>
      <c r="H171" s="42">
        <f>H174</f>
        <v>3746</v>
      </c>
      <c r="I171" s="42">
        <f t="shared" ref="I171:L171" si="34">I174</f>
        <v>381</v>
      </c>
      <c r="J171" s="42">
        <f t="shared" si="34"/>
        <v>3365</v>
      </c>
      <c r="K171" s="42">
        <f t="shared" si="34"/>
        <v>0</v>
      </c>
      <c r="L171" s="54">
        <f t="shared" si="34"/>
        <v>0</v>
      </c>
      <c r="M171" s="55"/>
      <c r="O171" s="78"/>
      <c r="S171" s="17"/>
      <c r="T171" s="17"/>
      <c r="U171" s="17"/>
      <c r="V171" s="17"/>
      <c r="W171" s="17"/>
      <c r="X171" s="17"/>
    </row>
    <row r="172" spans="1:40" x14ac:dyDescent="0.25">
      <c r="A172" s="14"/>
      <c r="B172" s="12"/>
      <c r="C172" s="12"/>
      <c r="D172" s="12">
        <v>71</v>
      </c>
      <c r="E172" s="12"/>
      <c r="F172" s="12"/>
      <c r="G172" s="82" t="s">
        <v>55</v>
      </c>
      <c r="H172" s="42"/>
      <c r="I172" s="56"/>
      <c r="J172" s="56"/>
      <c r="K172" s="56"/>
      <c r="L172" s="57"/>
      <c r="M172" s="55"/>
      <c r="O172" s="78"/>
    </row>
    <row r="173" spans="1:40" ht="15.75" customHeight="1" x14ac:dyDescent="0.25">
      <c r="A173" s="14"/>
      <c r="B173" s="12"/>
      <c r="C173" s="12"/>
      <c r="D173" s="12"/>
      <c r="E173" s="12"/>
      <c r="F173" s="12"/>
      <c r="G173" s="83" t="s">
        <v>78</v>
      </c>
      <c r="H173" s="42">
        <f t="shared" ref="H173:L174" si="35">H176</f>
        <v>3746</v>
      </c>
      <c r="I173" s="42">
        <f t="shared" si="35"/>
        <v>381</v>
      </c>
      <c r="J173" s="42">
        <f t="shared" si="35"/>
        <v>3365</v>
      </c>
      <c r="K173" s="42">
        <f t="shared" si="35"/>
        <v>0</v>
      </c>
      <c r="L173" s="54">
        <f t="shared" si="35"/>
        <v>0</v>
      </c>
      <c r="M173" s="55"/>
      <c r="O173" s="78"/>
    </row>
    <row r="174" spans="1:40" ht="15.75" customHeight="1" x14ac:dyDescent="0.25">
      <c r="A174" s="14"/>
      <c r="B174" s="12"/>
      <c r="C174" s="12"/>
      <c r="D174" s="12"/>
      <c r="E174" s="12"/>
      <c r="F174" s="12"/>
      <c r="G174" s="83" t="s">
        <v>79</v>
      </c>
      <c r="H174" s="42">
        <f t="shared" si="35"/>
        <v>3746</v>
      </c>
      <c r="I174" s="42">
        <f t="shared" si="35"/>
        <v>381</v>
      </c>
      <c r="J174" s="42">
        <f t="shared" si="35"/>
        <v>3365</v>
      </c>
      <c r="K174" s="42">
        <f t="shared" si="35"/>
        <v>0</v>
      </c>
      <c r="L174" s="54">
        <f t="shared" si="35"/>
        <v>0</v>
      </c>
      <c r="M174" s="55"/>
      <c r="O174" s="78"/>
    </row>
    <row r="175" spans="1:40" ht="15.75" customHeight="1" x14ac:dyDescent="0.25">
      <c r="A175" s="14"/>
      <c r="B175" s="12"/>
      <c r="C175" s="12"/>
      <c r="D175" s="12"/>
      <c r="E175" s="64" t="s">
        <v>82</v>
      </c>
      <c r="F175" s="8"/>
      <c r="G175" s="82" t="s">
        <v>57</v>
      </c>
      <c r="H175" s="42"/>
      <c r="I175" s="56"/>
      <c r="J175" s="56"/>
      <c r="K175" s="56"/>
      <c r="L175" s="57"/>
      <c r="M175" s="55"/>
      <c r="O175" s="78"/>
    </row>
    <row r="176" spans="1:40" x14ac:dyDescent="0.25">
      <c r="A176" s="13"/>
      <c r="B176" s="8"/>
      <c r="C176" s="8"/>
      <c r="D176" s="8"/>
      <c r="E176" s="8"/>
      <c r="F176" s="8"/>
      <c r="G176" s="83" t="s">
        <v>78</v>
      </c>
      <c r="H176" s="43">
        <f>H179+H182+H185+H188</f>
        <v>3746</v>
      </c>
      <c r="I176" s="43">
        <f>I179+I182+I185+I188</f>
        <v>381</v>
      </c>
      <c r="J176" s="43">
        <f t="shared" ref="J176:L176" si="36">J179+J182+J185+J188</f>
        <v>3365</v>
      </c>
      <c r="K176" s="43">
        <f t="shared" si="36"/>
        <v>0</v>
      </c>
      <c r="L176" s="18">
        <f t="shared" si="36"/>
        <v>0</v>
      </c>
      <c r="M176" s="55"/>
      <c r="O176" s="78"/>
    </row>
    <row r="177" spans="1:40" x14ac:dyDescent="0.25">
      <c r="A177" s="13"/>
      <c r="B177" s="8"/>
      <c r="C177" s="8"/>
      <c r="D177" s="8"/>
      <c r="E177" s="8"/>
      <c r="F177" s="8"/>
      <c r="G177" s="83" t="s">
        <v>79</v>
      </c>
      <c r="H177" s="43">
        <f>H180+H183+H186+H189</f>
        <v>3746</v>
      </c>
      <c r="I177" s="43">
        <f>I180+I183+I186+I189</f>
        <v>381</v>
      </c>
      <c r="J177" s="43">
        <f t="shared" ref="J177:L177" si="37">J180+J183+J186+J189</f>
        <v>3365</v>
      </c>
      <c r="K177" s="43">
        <f t="shared" si="37"/>
        <v>0</v>
      </c>
      <c r="L177" s="18">
        <f t="shared" si="37"/>
        <v>0</v>
      </c>
      <c r="M177" s="55"/>
      <c r="O177" s="78"/>
    </row>
    <row r="178" spans="1:40" ht="15" customHeight="1" x14ac:dyDescent="0.25">
      <c r="A178" s="13"/>
      <c r="B178" s="8"/>
      <c r="C178" s="8"/>
      <c r="D178" s="8"/>
      <c r="E178" s="8"/>
      <c r="F178" s="64" t="s">
        <v>82</v>
      </c>
      <c r="G178" s="83" t="s">
        <v>30</v>
      </c>
      <c r="H178" s="43"/>
      <c r="I178" s="56">
        <v>0</v>
      </c>
      <c r="J178" s="56"/>
      <c r="K178" s="56"/>
      <c r="L178" s="57"/>
      <c r="M178" s="55"/>
      <c r="O178" s="78"/>
    </row>
    <row r="179" spans="1:40" ht="15" customHeight="1" x14ac:dyDescent="0.25">
      <c r="A179" s="13"/>
      <c r="B179" s="8"/>
      <c r="C179" s="8"/>
      <c r="D179" s="8"/>
      <c r="E179" s="8"/>
      <c r="F179" s="64"/>
      <c r="G179" s="83" t="s">
        <v>78</v>
      </c>
      <c r="H179" s="43">
        <v>0</v>
      </c>
      <c r="I179" s="56">
        <v>0</v>
      </c>
      <c r="J179" s="56">
        <v>0</v>
      </c>
      <c r="K179" s="56">
        <v>0</v>
      </c>
      <c r="L179" s="57">
        <v>0</v>
      </c>
      <c r="M179" s="55"/>
      <c r="O179" s="78"/>
    </row>
    <row r="180" spans="1:40" ht="15" customHeight="1" x14ac:dyDescent="0.25">
      <c r="A180" s="13"/>
      <c r="B180" s="8"/>
      <c r="C180" s="8"/>
      <c r="D180" s="8"/>
      <c r="E180" s="8"/>
      <c r="F180" s="64"/>
      <c r="G180" s="83" t="s">
        <v>79</v>
      </c>
      <c r="H180" s="43">
        <v>0</v>
      </c>
      <c r="I180" s="56">
        <v>0</v>
      </c>
      <c r="J180" s="56">
        <v>0</v>
      </c>
      <c r="K180" s="56">
        <v>0</v>
      </c>
      <c r="L180" s="57">
        <v>0</v>
      </c>
      <c r="M180" s="55"/>
      <c r="O180" s="78"/>
    </row>
    <row r="181" spans="1:40" s="1" customFormat="1" x14ac:dyDescent="0.25">
      <c r="A181" s="13"/>
      <c r="B181" s="8"/>
      <c r="C181" s="8"/>
      <c r="D181" s="8"/>
      <c r="E181" s="8"/>
      <c r="F181" s="64" t="s">
        <v>81</v>
      </c>
      <c r="G181" s="83" t="s">
        <v>36</v>
      </c>
      <c r="H181" s="37"/>
      <c r="I181" s="58"/>
      <c r="J181" s="58"/>
      <c r="K181" s="58"/>
      <c r="L181" s="59"/>
      <c r="M181" s="55"/>
      <c r="N181" s="17"/>
      <c r="O181" s="78"/>
      <c r="P181" s="17"/>
      <c r="Q181" s="17"/>
      <c r="R181" s="17"/>
      <c r="S181" s="2"/>
      <c r="T181" s="2"/>
      <c r="U181" s="2"/>
      <c r="V181" s="2"/>
      <c r="W181" s="2"/>
      <c r="X181" s="2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</row>
    <row r="182" spans="1:40" s="1" customFormat="1" x14ac:dyDescent="0.25">
      <c r="A182" s="13"/>
      <c r="B182" s="8"/>
      <c r="C182" s="8"/>
      <c r="D182" s="8"/>
      <c r="E182" s="8"/>
      <c r="F182" s="64"/>
      <c r="G182" s="83" t="s">
        <v>78</v>
      </c>
      <c r="H182" s="37">
        <v>2954</v>
      </c>
      <c r="I182" s="56">
        <v>381</v>
      </c>
      <c r="J182" s="56">
        <f>2954-381</f>
        <v>2573</v>
      </c>
      <c r="K182" s="56"/>
      <c r="L182" s="57">
        <v>0</v>
      </c>
      <c r="M182" s="55"/>
      <c r="N182" s="17"/>
      <c r="O182" s="78"/>
      <c r="P182" s="17"/>
      <c r="Q182" s="17"/>
      <c r="R182" s="17"/>
      <c r="S182" s="2"/>
      <c r="T182" s="2"/>
      <c r="U182" s="2"/>
      <c r="V182" s="2"/>
      <c r="W182" s="2"/>
      <c r="X182" s="2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</row>
    <row r="183" spans="1:40" s="1" customFormat="1" x14ac:dyDescent="0.25">
      <c r="A183" s="13"/>
      <c r="B183" s="8"/>
      <c r="C183" s="8"/>
      <c r="D183" s="8"/>
      <c r="E183" s="8"/>
      <c r="F183" s="64"/>
      <c r="G183" s="83" t="s">
        <v>79</v>
      </c>
      <c r="H183" s="37">
        <v>2954</v>
      </c>
      <c r="I183" s="56">
        <v>381</v>
      </c>
      <c r="J183" s="56">
        <f>2954-381</f>
        <v>2573</v>
      </c>
      <c r="K183" s="56"/>
      <c r="L183" s="57">
        <v>0</v>
      </c>
      <c r="M183" s="55"/>
      <c r="N183" s="17"/>
      <c r="O183" s="78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</row>
    <row r="184" spans="1:40" s="1" customFormat="1" x14ac:dyDescent="0.25">
      <c r="A184" s="13"/>
      <c r="B184" s="8"/>
      <c r="C184" s="8"/>
      <c r="D184" s="8"/>
      <c r="E184" s="8"/>
      <c r="F184" s="64" t="s">
        <v>83</v>
      </c>
      <c r="G184" s="83" t="s">
        <v>32</v>
      </c>
      <c r="H184" s="37"/>
      <c r="I184" s="58"/>
      <c r="J184" s="58"/>
      <c r="K184" s="58"/>
      <c r="L184" s="59"/>
      <c r="M184" s="55"/>
      <c r="N184" s="17"/>
      <c r="O184" s="78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</row>
    <row r="185" spans="1:40" s="1" customFormat="1" x14ac:dyDescent="0.25">
      <c r="A185" s="19"/>
      <c r="B185" s="20"/>
      <c r="C185" s="20"/>
      <c r="D185" s="20"/>
      <c r="E185" s="20"/>
      <c r="F185" s="20"/>
      <c r="G185" s="83" t="s">
        <v>78</v>
      </c>
      <c r="H185" s="37">
        <v>0</v>
      </c>
      <c r="I185" s="58">
        <v>0</v>
      </c>
      <c r="J185" s="56">
        <v>0</v>
      </c>
      <c r="K185" s="56">
        <v>0</v>
      </c>
      <c r="L185" s="59">
        <v>0</v>
      </c>
      <c r="M185" s="55"/>
      <c r="N185" s="17"/>
      <c r="O185" s="78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</row>
    <row r="186" spans="1:40" s="1" customFormat="1" x14ac:dyDescent="0.25">
      <c r="A186" s="19"/>
      <c r="B186" s="20"/>
      <c r="C186" s="20"/>
      <c r="D186" s="20"/>
      <c r="E186" s="20"/>
      <c r="F186" s="20"/>
      <c r="G186" s="83" t="s">
        <v>79</v>
      </c>
      <c r="H186" s="37">
        <v>0</v>
      </c>
      <c r="I186" s="58">
        <v>0</v>
      </c>
      <c r="J186" s="56">
        <v>0</v>
      </c>
      <c r="K186" s="56">
        <v>0</v>
      </c>
      <c r="L186" s="59">
        <v>0</v>
      </c>
      <c r="M186" s="55"/>
      <c r="N186" s="17"/>
      <c r="O186" s="78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</row>
    <row r="187" spans="1:40" ht="15.75" customHeight="1" thickBot="1" x14ac:dyDescent="0.3">
      <c r="A187" s="22"/>
      <c r="B187" s="23"/>
      <c r="C187" s="23"/>
      <c r="D187" s="23"/>
      <c r="E187" s="23"/>
      <c r="F187" s="45">
        <v>30</v>
      </c>
      <c r="G187" s="83" t="s">
        <v>31</v>
      </c>
      <c r="H187" s="37"/>
      <c r="I187" s="56"/>
      <c r="J187" s="56"/>
      <c r="K187" s="56"/>
      <c r="L187" s="57"/>
      <c r="M187" s="55"/>
      <c r="O187" s="78"/>
      <c r="S187" s="17"/>
      <c r="T187" s="17"/>
      <c r="U187" s="17"/>
      <c r="V187" s="17"/>
      <c r="W187" s="17"/>
      <c r="X187" s="17"/>
    </row>
    <row r="188" spans="1:40" ht="15.75" customHeight="1" x14ac:dyDescent="0.25">
      <c r="A188" s="19"/>
      <c r="B188" s="20"/>
      <c r="C188" s="20"/>
      <c r="D188" s="20"/>
      <c r="E188" s="20"/>
      <c r="F188" s="46"/>
      <c r="G188" s="83" t="s">
        <v>78</v>
      </c>
      <c r="H188" s="37">
        <v>792</v>
      </c>
      <c r="I188" s="56">
        <v>0</v>
      </c>
      <c r="J188" s="56">
        <v>792</v>
      </c>
      <c r="K188" s="56"/>
      <c r="L188" s="57">
        <v>0</v>
      </c>
      <c r="M188" s="55"/>
      <c r="O188" s="78"/>
      <c r="S188" s="17"/>
      <c r="T188" s="17"/>
      <c r="U188" s="17"/>
      <c r="V188" s="17"/>
      <c r="W188" s="17"/>
      <c r="X188" s="17"/>
    </row>
    <row r="189" spans="1:40" ht="15.75" customHeight="1" thickBot="1" x14ac:dyDescent="0.3">
      <c r="A189" s="22"/>
      <c r="B189" s="23"/>
      <c r="C189" s="23"/>
      <c r="D189" s="23"/>
      <c r="E189" s="23"/>
      <c r="F189" s="45"/>
      <c r="G189" s="49" t="s">
        <v>79</v>
      </c>
      <c r="H189" s="50">
        <v>792</v>
      </c>
      <c r="I189" s="60">
        <v>0</v>
      </c>
      <c r="J189" s="60">
        <v>792</v>
      </c>
      <c r="K189" s="60"/>
      <c r="L189" s="61">
        <v>0</v>
      </c>
      <c r="M189" s="55"/>
      <c r="O189" s="78"/>
    </row>
    <row r="190" spans="1:40" s="74" customFormat="1" x14ac:dyDescent="0.25">
      <c r="A190" s="86"/>
      <c r="B190" s="86"/>
      <c r="C190" s="86"/>
      <c r="D190" s="86"/>
      <c r="E190" s="86"/>
      <c r="F190" s="86"/>
      <c r="G190" s="86"/>
      <c r="H190" s="86"/>
      <c r="I190" s="86"/>
      <c r="J190" s="2"/>
      <c r="K190" s="2"/>
      <c r="L190" s="2"/>
      <c r="M190" s="73"/>
      <c r="N190" s="73"/>
      <c r="O190" s="73"/>
      <c r="P190" s="73"/>
      <c r="Q190" s="73"/>
      <c r="R190" s="73"/>
      <c r="S190" s="2"/>
      <c r="T190" s="2"/>
      <c r="U190" s="2"/>
      <c r="V190" s="2"/>
      <c r="W190" s="2"/>
      <c r="X190" s="2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</row>
    <row r="191" spans="1:40" s="74" customFormat="1" x14ac:dyDescent="0.25">
      <c r="A191" s="2" t="s">
        <v>98</v>
      </c>
      <c r="B191" s="87"/>
      <c r="C191" s="87"/>
      <c r="D191" s="87"/>
      <c r="E191" s="87"/>
      <c r="F191" s="87"/>
      <c r="G191" s="87"/>
      <c r="H191" s="87"/>
      <c r="I191" s="87"/>
      <c r="J191" s="2"/>
      <c r="K191" s="2"/>
      <c r="L191" s="2"/>
      <c r="M191" s="73"/>
      <c r="N191" s="73"/>
      <c r="O191" s="73"/>
      <c r="P191" s="73"/>
      <c r="Q191" s="73"/>
      <c r="R191" s="73"/>
      <c r="S191" s="2"/>
      <c r="T191" s="2"/>
      <c r="U191" s="2"/>
      <c r="V191" s="2"/>
      <c r="W191" s="2"/>
      <c r="X191" s="2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</row>
    <row r="192" spans="1:40" s="74" customFormat="1" x14ac:dyDescent="0.25">
      <c r="A192" s="26" t="s">
        <v>99</v>
      </c>
      <c r="B192" s="87"/>
      <c r="C192" s="87"/>
      <c r="D192" s="87"/>
      <c r="E192" s="87"/>
      <c r="F192" s="87"/>
      <c r="G192" s="87"/>
      <c r="H192" s="87"/>
      <c r="I192" s="87"/>
      <c r="J192" s="2"/>
      <c r="K192" s="2"/>
      <c r="L192" s="2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</row>
    <row r="193" spans="1:40" s="74" customFormat="1" x14ac:dyDescent="0.25">
      <c r="A193" s="2" t="s">
        <v>100</v>
      </c>
      <c r="B193" s="87"/>
      <c r="C193" s="87"/>
      <c r="D193" s="87"/>
      <c r="E193" s="87"/>
      <c r="F193" s="87"/>
      <c r="G193" s="87"/>
      <c r="H193" s="87"/>
      <c r="I193" s="87"/>
      <c r="J193" s="2"/>
      <c r="K193" s="2"/>
      <c r="L193" s="2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</row>
    <row r="194" spans="1:40" s="74" customFormat="1" x14ac:dyDescent="0.25">
      <c r="A194" s="101" t="s">
        <v>101</v>
      </c>
      <c r="B194" s="101"/>
      <c r="C194" s="101"/>
      <c r="D194" s="101"/>
      <c r="E194" s="101"/>
      <c r="F194" s="101"/>
      <c r="G194" s="101"/>
      <c r="H194" s="30"/>
      <c r="I194" s="2"/>
      <c r="J194" s="2"/>
      <c r="K194" s="2"/>
      <c r="L194" s="2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</row>
    <row r="195" spans="1:40" s="74" customFormat="1" x14ac:dyDescent="0.25">
      <c r="A195" s="101" t="s">
        <v>102</v>
      </c>
      <c r="B195" s="101"/>
      <c r="C195" s="101"/>
      <c r="D195" s="101"/>
      <c r="E195" s="101"/>
      <c r="F195" s="101"/>
      <c r="G195" s="101"/>
      <c r="H195" s="30"/>
      <c r="I195" s="2"/>
      <c r="J195" s="2"/>
      <c r="K195" s="2"/>
      <c r="L195" s="2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</row>
    <row r="196" spans="1:40" s="74" customFormat="1" x14ac:dyDescent="0.25">
      <c r="A196" s="102" t="s">
        <v>103</v>
      </c>
      <c r="B196" s="102"/>
      <c r="C196" s="102"/>
      <c r="D196" s="102"/>
      <c r="E196" s="102"/>
      <c r="F196" s="102"/>
      <c r="G196" s="102"/>
      <c r="H196" s="75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</row>
    <row r="197" spans="1:40" ht="15.75" customHeight="1" x14ac:dyDescent="0.25">
      <c r="A197" s="103" t="s">
        <v>104</v>
      </c>
      <c r="B197" s="103"/>
      <c r="C197" s="103"/>
      <c r="D197" s="103"/>
      <c r="E197" s="103"/>
      <c r="F197" s="103"/>
      <c r="G197" s="103"/>
      <c r="H197" s="88"/>
      <c r="I197" s="88"/>
      <c r="J197" s="88"/>
      <c r="K197" s="88"/>
      <c r="L197" s="88"/>
      <c r="S197" s="73"/>
      <c r="T197" s="73"/>
      <c r="U197" s="73"/>
      <c r="V197" s="73"/>
      <c r="W197" s="73"/>
      <c r="X197" s="73"/>
      <c r="AJ197" s="68"/>
      <c r="AL197" s="17"/>
      <c r="AM197" s="27"/>
    </row>
    <row r="198" spans="1:40" ht="15.75" customHeight="1" x14ac:dyDescent="0.25">
      <c r="A198" s="3" t="s">
        <v>105</v>
      </c>
      <c r="G198" s="17"/>
      <c r="H198" s="88"/>
      <c r="I198" s="88"/>
      <c r="J198" s="88"/>
      <c r="K198" s="88"/>
      <c r="L198" s="88"/>
      <c r="S198" s="73"/>
      <c r="T198" s="73"/>
      <c r="U198" s="73"/>
      <c r="V198" s="73"/>
      <c r="W198" s="73"/>
      <c r="X198" s="73"/>
      <c r="AL198" s="17"/>
      <c r="AM198" s="25"/>
    </row>
    <row r="199" spans="1:40" x14ac:dyDescent="0.25">
      <c r="G199" s="17"/>
      <c r="H199" s="16"/>
      <c r="AL199" s="17"/>
      <c r="AM199" s="25"/>
    </row>
    <row r="200" spans="1:40" ht="15.75" customHeight="1" x14ac:dyDescent="0.3">
      <c r="A200" s="100"/>
      <c r="B200" s="100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89"/>
      <c r="N200" s="89"/>
      <c r="O200" s="89"/>
      <c r="AL200" s="17"/>
      <c r="AM200" s="25"/>
    </row>
    <row r="201" spans="1:40" ht="18.75" x14ac:dyDescent="0.3">
      <c r="A201" s="100"/>
      <c r="B201" s="100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89"/>
      <c r="N201" s="89"/>
      <c r="O201" s="89"/>
    </row>
    <row r="204" spans="1:40" x14ac:dyDescent="0.25">
      <c r="I204" s="3"/>
    </row>
    <row r="205" spans="1:40" x14ac:dyDescent="0.25">
      <c r="I205" s="3"/>
    </row>
    <row r="212" ht="15.75" customHeight="1" x14ac:dyDescent="0.25"/>
    <row r="217" ht="22.5" customHeight="1" x14ac:dyDescent="0.25"/>
    <row r="230" spans="1:8" ht="14.25" customHeight="1" x14ac:dyDescent="0.25"/>
    <row r="231" spans="1:8" x14ac:dyDescent="0.25">
      <c r="G231" s="17"/>
      <c r="H231" s="16"/>
    </row>
    <row r="232" spans="1:8" x14ac:dyDescent="0.25">
      <c r="G232" s="17"/>
      <c r="H232" s="16"/>
    </row>
    <row r="233" spans="1:8" x14ac:dyDescent="0.25">
      <c r="G233" s="17"/>
      <c r="H233" s="16"/>
    </row>
    <row r="234" spans="1:8" x14ac:dyDescent="0.25">
      <c r="G234" s="17"/>
      <c r="H234" s="16"/>
    </row>
    <row r="235" spans="1:8" x14ac:dyDescent="0.25">
      <c r="G235" s="17"/>
      <c r="H235" s="16"/>
    </row>
    <row r="236" spans="1:8" x14ac:dyDescent="0.25">
      <c r="G236" s="17"/>
      <c r="H236" s="16"/>
    </row>
    <row r="237" spans="1:8" x14ac:dyDescent="0.25">
      <c r="G237" s="17"/>
      <c r="H237" s="16"/>
    </row>
    <row r="238" spans="1:8" x14ac:dyDescent="0.25">
      <c r="G238" s="17"/>
      <c r="H238" s="16"/>
    </row>
    <row r="240" spans="1:8" x14ac:dyDescent="0.25">
      <c r="A240" s="2"/>
      <c r="B240" s="2"/>
      <c r="C240" s="2"/>
      <c r="D240" s="2"/>
      <c r="E240" s="2"/>
      <c r="F240" s="2"/>
    </row>
    <row r="241" spans="1:40" x14ac:dyDescent="0.25">
      <c r="A241" s="2"/>
      <c r="B241" s="2"/>
      <c r="C241" s="2"/>
      <c r="D241" s="2"/>
      <c r="E241" s="2"/>
      <c r="F241" s="2"/>
    </row>
    <row r="242" spans="1:40" x14ac:dyDescent="0.25">
      <c r="A242" s="17"/>
      <c r="B242" s="17"/>
      <c r="C242" s="17"/>
      <c r="D242" s="17"/>
      <c r="E242" s="17"/>
      <c r="F242" s="17"/>
      <c r="G242" s="1"/>
      <c r="H242" s="32"/>
    </row>
    <row r="243" spans="1:40" x14ac:dyDescent="0.25">
      <c r="A243" s="17"/>
      <c r="B243" s="17"/>
      <c r="C243" s="17"/>
      <c r="D243" s="17"/>
      <c r="E243" s="17"/>
      <c r="F243" s="17"/>
      <c r="G243" s="1"/>
      <c r="H243" s="32"/>
    </row>
    <row r="244" spans="1:40" x14ac:dyDescent="0.25">
      <c r="A244" s="17"/>
      <c r="B244" s="17"/>
      <c r="C244" s="17"/>
      <c r="D244" s="17"/>
      <c r="E244" s="17"/>
      <c r="F244" s="17"/>
      <c r="G244" s="1"/>
      <c r="H244" s="32"/>
    </row>
    <row r="245" spans="1:40" x14ac:dyDescent="0.25">
      <c r="A245" s="17"/>
      <c r="B245" s="17"/>
      <c r="C245" s="17"/>
      <c r="D245" s="17"/>
      <c r="E245" s="17"/>
      <c r="F245" s="17"/>
      <c r="G245" s="17"/>
      <c r="H245" s="16"/>
    </row>
    <row r="246" spans="1:40" x14ac:dyDescent="0.25">
      <c r="A246" s="2"/>
      <c r="B246" s="2"/>
      <c r="C246" s="2"/>
      <c r="D246" s="2"/>
      <c r="E246" s="2"/>
      <c r="F246" s="2"/>
      <c r="G246" s="2"/>
      <c r="H246" s="24"/>
    </row>
    <row r="247" spans="1:40" x14ac:dyDescent="0.25">
      <c r="A247" s="2"/>
      <c r="B247" s="2"/>
      <c r="C247" s="2"/>
      <c r="D247" s="2"/>
      <c r="E247" s="2"/>
      <c r="F247" s="2"/>
      <c r="G247" s="2"/>
      <c r="H247" s="24"/>
    </row>
    <row r="248" spans="1:40" x14ac:dyDescent="0.25">
      <c r="A248" s="2"/>
      <c r="B248" s="2"/>
      <c r="C248" s="2"/>
      <c r="D248" s="2"/>
      <c r="E248" s="2"/>
      <c r="F248" s="2"/>
      <c r="G248" s="2"/>
      <c r="H248" s="24"/>
    </row>
    <row r="249" spans="1:40" x14ac:dyDescent="0.25">
      <c r="A249" s="2"/>
      <c r="B249" s="2"/>
      <c r="C249" s="2"/>
      <c r="D249" s="2"/>
      <c r="E249" s="2"/>
      <c r="F249" s="2"/>
      <c r="G249" s="28"/>
      <c r="H249" s="34"/>
    </row>
    <row r="250" spans="1:40" x14ac:dyDescent="0.25">
      <c r="A250" s="2"/>
      <c r="B250" s="2"/>
      <c r="C250" s="2"/>
      <c r="D250" s="2"/>
      <c r="E250" s="2"/>
      <c r="F250" s="2"/>
    </row>
    <row r="251" spans="1:40" x14ac:dyDescent="0.25">
      <c r="A251" s="2"/>
      <c r="B251" s="2"/>
      <c r="C251" s="2"/>
      <c r="D251" s="2"/>
      <c r="E251" s="2"/>
      <c r="F251" s="2"/>
    </row>
    <row r="252" spans="1:40" x14ac:dyDescent="0.25">
      <c r="A252" s="2"/>
      <c r="B252" s="2"/>
      <c r="C252" s="2"/>
      <c r="D252" s="2"/>
      <c r="E252" s="2"/>
      <c r="F252" s="2"/>
    </row>
    <row r="253" spans="1:40" x14ac:dyDescent="0.25">
      <c r="A253" s="2"/>
      <c r="B253" s="2"/>
      <c r="C253" s="2"/>
      <c r="D253" s="2"/>
      <c r="E253" s="2"/>
      <c r="F253" s="2"/>
    </row>
    <row r="254" spans="1:40" x14ac:dyDescent="0.25">
      <c r="A254" s="2"/>
      <c r="B254" s="2"/>
      <c r="C254" s="2"/>
      <c r="D254" s="2"/>
      <c r="E254" s="2"/>
      <c r="F254" s="2"/>
    </row>
    <row r="255" spans="1:40" x14ac:dyDescent="0.25">
      <c r="A255" s="2"/>
      <c r="B255" s="2"/>
      <c r="C255" s="2"/>
      <c r="D255" s="2"/>
      <c r="E255" s="2"/>
      <c r="F255" s="2"/>
      <c r="G255" s="2"/>
      <c r="H255" s="24"/>
    </row>
    <row r="256" spans="1:40" s="1" customFormat="1" x14ac:dyDescent="0.25">
      <c r="A256" s="2"/>
      <c r="B256" s="2"/>
      <c r="C256" s="2"/>
      <c r="D256" s="2"/>
      <c r="E256" s="2"/>
      <c r="F256" s="2"/>
      <c r="G256" s="2"/>
      <c r="H256" s="24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2"/>
      <c r="T256" s="2"/>
      <c r="U256" s="2"/>
      <c r="V256" s="2"/>
      <c r="W256" s="2"/>
      <c r="X256" s="2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</row>
    <row r="257" spans="1:40" s="1" customFormat="1" x14ac:dyDescent="0.25">
      <c r="A257" s="2"/>
      <c r="B257" s="2"/>
      <c r="C257" s="2"/>
      <c r="D257" s="2"/>
      <c r="E257" s="2"/>
      <c r="F257" s="2"/>
      <c r="G257" s="2"/>
      <c r="H257" s="24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2"/>
      <c r="T257" s="2"/>
      <c r="U257" s="2"/>
      <c r="V257" s="2"/>
      <c r="W257" s="2"/>
      <c r="X257" s="2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</row>
    <row r="258" spans="1:40" s="1" customFormat="1" x14ac:dyDescent="0.25">
      <c r="A258" s="2"/>
      <c r="B258" s="2"/>
      <c r="C258" s="2"/>
      <c r="D258" s="2"/>
      <c r="E258" s="2"/>
      <c r="F258" s="2"/>
      <c r="G258" s="2"/>
      <c r="H258" s="24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</row>
    <row r="259" spans="1:40" s="1" customFormat="1" x14ac:dyDescent="0.25">
      <c r="A259" s="2"/>
      <c r="B259" s="2"/>
      <c r="C259" s="2"/>
      <c r="D259" s="2"/>
      <c r="E259" s="2"/>
      <c r="F259" s="2"/>
      <c r="G259" s="2"/>
      <c r="H259" s="24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</row>
    <row r="260" spans="1:40" x14ac:dyDescent="0.25">
      <c r="A260" s="2"/>
      <c r="B260" s="2"/>
      <c r="C260" s="2"/>
      <c r="D260" s="2"/>
      <c r="E260" s="2"/>
      <c r="F260" s="2"/>
      <c r="G260" s="2"/>
      <c r="H260" s="24"/>
      <c r="S260" s="17"/>
      <c r="T260" s="17"/>
      <c r="U260" s="17"/>
      <c r="V260" s="17"/>
      <c r="W260" s="17"/>
      <c r="X260" s="17"/>
    </row>
    <row r="261" spans="1:40" x14ac:dyDescent="0.25">
      <c r="A261" s="2"/>
      <c r="B261" s="2"/>
      <c r="C261" s="2"/>
      <c r="D261" s="2"/>
      <c r="E261" s="2"/>
      <c r="F261" s="2"/>
      <c r="G261" s="2"/>
      <c r="H261" s="24"/>
      <c r="S261" s="17"/>
      <c r="T261" s="17"/>
      <c r="U261" s="17"/>
      <c r="V261" s="17"/>
      <c r="W261" s="17"/>
      <c r="X261" s="17"/>
    </row>
    <row r="262" spans="1:40" x14ac:dyDescent="0.25">
      <c r="A262" s="2"/>
      <c r="B262" s="2"/>
      <c r="C262" s="2"/>
      <c r="D262" s="2"/>
      <c r="E262" s="2"/>
      <c r="F262" s="2"/>
      <c r="G262" s="2"/>
      <c r="H262" s="24"/>
    </row>
    <row r="263" spans="1:40" x14ac:dyDescent="0.25">
      <c r="A263" s="97"/>
      <c r="B263" s="97"/>
      <c r="C263" s="97"/>
      <c r="D263" s="97"/>
      <c r="E263" s="97"/>
      <c r="F263" s="97"/>
      <c r="G263" s="97"/>
      <c r="H263" s="97"/>
    </row>
    <row r="264" spans="1:40" x14ac:dyDescent="0.25">
      <c r="A264" s="97"/>
      <c r="B264" s="97"/>
      <c r="C264" s="97"/>
      <c r="D264" s="97"/>
      <c r="E264" s="97"/>
      <c r="F264" s="97"/>
      <c r="G264" s="97"/>
      <c r="H264" s="97"/>
    </row>
    <row r="265" spans="1:40" x14ac:dyDescent="0.25">
      <c r="A265" s="17"/>
      <c r="B265" s="17"/>
      <c r="C265" s="17"/>
      <c r="D265" s="17"/>
      <c r="E265" s="17"/>
      <c r="F265" s="17"/>
      <c r="G265" s="17"/>
      <c r="H265" s="16"/>
    </row>
    <row r="266" spans="1:40" x14ac:dyDescent="0.25">
      <c r="A266" s="17"/>
      <c r="B266" s="17"/>
      <c r="C266" s="17"/>
      <c r="D266" s="17"/>
      <c r="E266" s="17"/>
      <c r="F266" s="17"/>
      <c r="G266" s="17"/>
      <c r="H266" s="16"/>
    </row>
    <row r="267" spans="1:40" x14ac:dyDescent="0.25">
      <c r="A267" s="2"/>
      <c r="B267" s="2"/>
      <c r="C267" s="2"/>
      <c r="D267" s="2"/>
      <c r="E267" s="2"/>
      <c r="F267" s="2"/>
      <c r="G267" s="2"/>
      <c r="H267" s="24"/>
    </row>
    <row r="268" spans="1:40" x14ac:dyDescent="0.25">
      <c r="A268" s="2"/>
      <c r="B268" s="2"/>
      <c r="C268" s="2"/>
      <c r="D268" s="2"/>
      <c r="E268" s="2"/>
      <c r="F268" s="2"/>
      <c r="G268" s="2"/>
      <c r="H268" s="24"/>
    </row>
    <row r="269" spans="1:40" x14ac:dyDescent="0.25">
      <c r="A269" s="2"/>
      <c r="B269" s="2"/>
      <c r="C269" s="2"/>
      <c r="D269" s="2"/>
      <c r="E269" s="2"/>
      <c r="F269" s="2"/>
      <c r="G269" s="2"/>
      <c r="H269" s="24"/>
    </row>
    <row r="270" spans="1:40" x14ac:dyDescent="0.25">
      <c r="A270" s="2"/>
      <c r="B270" s="2"/>
      <c r="C270" s="2"/>
      <c r="D270" s="2"/>
      <c r="E270" s="2"/>
      <c r="F270" s="2"/>
      <c r="G270" s="2"/>
      <c r="H270" s="24"/>
    </row>
    <row r="271" spans="1:40" x14ac:dyDescent="0.25">
      <c r="A271" s="2"/>
      <c r="B271" s="2"/>
      <c r="C271" s="2"/>
      <c r="D271" s="2"/>
      <c r="E271" s="2"/>
      <c r="F271" s="2"/>
      <c r="G271" s="2"/>
      <c r="H271" s="24"/>
    </row>
    <row r="272" spans="1:40" x14ac:dyDescent="0.25">
      <c r="A272" s="2"/>
      <c r="B272" s="2"/>
      <c r="C272" s="2"/>
      <c r="D272" s="2"/>
      <c r="E272" s="2"/>
      <c r="F272" s="2"/>
      <c r="G272" s="2"/>
      <c r="H272" s="24"/>
    </row>
    <row r="273" spans="1:40" x14ac:dyDescent="0.25">
      <c r="A273" s="2"/>
      <c r="B273" s="2"/>
      <c r="C273" s="2"/>
      <c r="D273" s="2"/>
      <c r="E273" s="2"/>
      <c r="F273" s="2"/>
      <c r="G273" s="2"/>
      <c r="H273" s="24"/>
    </row>
    <row r="274" spans="1:40" x14ac:dyDescent="0.25">
      <c r="A274" s="2"/>
      <c r="B274" s="2"/>
      <c r="C274" s="2"/>
      <c r="D274" s="2"/>
      <c r="E274" s="2"/>
      <c r="F274" s="2"/>
      <c r="G274" s="2"/>
      <c r="H274" s="24"/>
    </row>
    <row r="275" spans="1:40" x14ac:dyDescent="0.25">
      <c r="A275" s="2"/>
      <c r="B275" s="2"/>
      <c r="C275" s="2"/>
      <c r="D275" s="2"/>
      <c r="E275" s="2"/>
      <c r="F275" s="2"/>
      <c r="G275" s="2"/>
      <c r="H275" s="24"/>
    </row>
    <row r="276" spans="1:40" x14ac:dyDescent="0.25">
      <c r="A276" s="2"/>
      <c r="B276" s="2"/>
      <c r="C276" s="2"/>
      <c r="D276" s="2"/>
      <c r="E276" s="2"/>
      <c r="F276" s="2"/>
      <c r="G276" s="2"/>
      <c r="H276" s="24"/>
    </row>
    <row r="277" spans="1:40" s="1" customFormat="1" x14ac:dyDescent="0.25">
      <c r="A277" s="2"/>
      <c r="B277" s="2"/>
      <c r="C277" s="2"/>
      <c r="D277" s="2"/>
      <c r="E277" s="2"/>
      <c r="F277" s="2"/>
      <c r="G277" s="2"/>
      <c r="H277" s="24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2"/>
      <c r="T277" s="2"/>
      <c r="U277" s="2"/>
      <c r="V277" s="2"/>
      <c r="W277" s="2"/>
      <c r="X277" s="2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</row>
    <row r="278" spans="1:40" s="1" customFormat="1" x14ac:dyDescent="0.25">
      <c r="A278" s="2"/>
      <c r="B278" s="2"/>
      <c r="C278" s="2"/>
      <c r="D278" s="2"/>
      <c r="E278" s="2"/>
      <c r="F278" s="2"/>
      <c r="G278" s="2"/>
      <c r="H278" s="24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2"/>
      <c r="T278" s="2"/>
      <c r="U278" s="2"/>
      <c r="V278" s="2"/>
      <c r="W278" s="2"/>
      <c r="X278" s="2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</row>
    <row r="279" spans="1:40" s="1" customFormat="1" x14ac:dyDescent="0.25">
      <c r="A279" s="2"/>
      <c r="B279" s="2"/>
      <c r="C279" s="2"/>
      <c r="D279" s="2"/>
      <c r="E279" s="2"/>
      <c r="F279" s="2"/>
      <c r="G279" s="2"/>
      <c r="H279" s="24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</row>
    <row r="280" spans="1:40" s="1" customFormat="1" x14ac:dyDescent="0.25">
      <c r="A280" s="2"/>
      <c r="B280" s="2"/>
      <c r="C280" s="2"/>
      <c r="D280" s="2"/>
      <c r="E280" s="2"/>
      <c r="F280" s="2"/>
      <c r="G280" s="2"/>
      <c r="H280" s="24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</row>
    <row r="281" spans="1:40" s="1" customFormat="1" x14ac:dyDescent="0.25">
      <c r="A281" s="2"/>
      <c r="B281" s="2"/>
      <c r="C281" s="2"/>
      <c r="D281" s="2"/>
      <c r="E281" s="2"/>
      <c r="F281" s="2"/>
      <c r="G281" s="2"/>
      <c r="H281" s="24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</row>
    <row r="282" spans="1:40" s="1" customFormat="1" x14ac:dyDescent="0.25">
      <c r="A282" s="2"/>
      <c r="B282" s="2"/>
      <c r="C282" s="2"/>
      <c r="D282" s="2"/>
      <c r="E282" s="2"/>
      <c r="F282" s="2"/>
      <c r="G282" s="2"/>
      <c r="H282" s="24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</row>
    <row r="283" spans="1:40" s="1" customFormat="1" x14ac:dyDescent="0.25">
      <c r="A283" s="2"/>
      <c r="B283" s="2"/>
      <c r="C283" s="2"/>
      <c r="D283" s="2"/>
      <c r="E283" s="2"/>
      <c r="F283" s="2"/>
      <c r="G283" s="17"/>
      <c r="H283" s="16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</row>
    <row r="284" spans="1:40" s="1" customFormat="1" x14ac:dyDescent="0.25">
      <c r="A284" s="2"/>
      <c r="B284" s="2"/>
      <c r="C284" s="2"/>
      <c r="D284" s="2"/>
      <c r="E284" s="2"/>
      <c r="F284" s="2"/>
      <c r="G284" s="17"/>
      <c r="H284" s="16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</row>
    <row r="285" spans="1:40" s="17" customFormat="1" x14ac:dyDescent="0.25">
      <c r="A285" s="2"/>
      <c r="B285" s="2"/>
      <c r="C285" s="2"/>
      <c r="D285" s="2"/>
      <c r="E285" s="2"/>
      <c r="F285" s="2"/>
      <c r="G285" s="2"/>
      <c r="H285" s="24"/>
    </row>
    <row r="286" spans="1:40" s="17" customFormat="1" x14ac:dyDescent="0.25">
      <c r="A286" s="2"/>
      <c r="B286" s="2"/>
      <c r="C286" s="2"/>
      <c r="D286" s="2"/>
      <c r="E286" s="2"/>
      <c r="F286" s="2"/>
      <c r="G286" s="2"/>
      <c r="H286" s="24"/>
    </row>
    <row r="287" spans="1:40" s="17" customFormat="1" x14ac:dyDescent="0.25">
      <c r="A287" s="2"/>
      <c r="B287" s="2"/>
      <c r="C287" s="2"/>
      <c r="D287" s="2"/>
      <c r="E287" s="2"/>
      <c r="F287" s="2"/>
      <c r="G287" s="2"/>
      <c r="H287" s="24"/>
    </row>
    <row r="288" spans="1:40" s="17" customFormat="1" x14ac:dyDescent="0.25">
      <c r="H288" s="16"/>
    </row>
    <row r="289" spans="1:24" s="17" customFormat="1" x14ac:dyDescent="0.25">
      <c r="H289" s="16"/>
    </row>
    <row r="290" spans="1:24" s="17" customFormat="1" x14ac:dyDescent="0.25">
      <c r="A290" s="2"/>
      <c r="B290" s="2"/>
      <c r="C290" s="2"/>
      <c r="D290" s="2"/>
      <c r="E290" s="2"/>
      <c r="F290" s="2"/>
      <c r="G290" s="87"/>
      <c r="H290" s="94"/>
    </row>
    <row r="291" spans="1:24" s="17" customFormat="1" x14ac:dyDescent="0.25">
      <c r="A291" s="2"/>
      <c r="B291" s="2"/>
      <c r="C291" s="2"/>
      <c r="D291" s="2"/>
      <c r="E291" s="2"/>
      <c r="F291" s="2"/>
      <c r="G291" s="2"/>
      <c r="H291" s="24"/>
    </row>
    <row r="292" spans="1:24" s="17" customFormat="1" x14ac:dyDescent="0.25">
      <c r="A292" s="2"/>
      <c r="B292" s="2"/>
      <c r="C292" s="2"/>
      <c r="D292" s="2"/>
      <c r="E292" s="2"/>
      <c r="F292" s="2"/>
      <c r="G292" s="2"/>
      <c r="H292" s="24"/>
    </row>
    <row r="293" spans="1:24" s="17" customFormat="1" x14ac:dyDescent="0.25">
      <c r="A293" s="2"/>
      <c r="B293" s="2"/>
      <c r="C293" s="2"/>
      <c r="D293" s="2"/>
      <c r="E293" s="2"/>
      <c r="F293" s="2"/>
      <c r="G293" s="2"/>
      <c r="H293" s="24"/>
    </row>
    <row r="294" spans="1:24" s="17" customFormat="1" x14ac:dyDescent="0.25">
      <c r="A294" s="2"/>
      <c r="B294" s="2"/>
      <c r="C294" s="2"/>
      <c r="D294" s="2"/>
      <c r="E294" s="2"/>
      <c r="F294" s="2"/>
      <c r="G294" s="2"/>
      <c r="H294" s="24"/>
    </row>
    <row r="295" spans="1:24" s="17" customFormat="1" x14ac:dyDescent="0.25">
      <c r="A295" s="2"/>
      <c r="B295" s="2"/>
      <c r="C295" s="2"/>
      <c r="D295" s="2"/>
      <c r="E295" s="2"/>
      <c r="F295" s="2"/>
      <c r="G295" s="2"/>
      <c r="H295" s="24"/>
    </row>
    <row r="296" spans="1:24" s="17" customFormat="1" x14ac:dyDescent="0.25">
      <c r="A296" s="2"/>
      <c r="B296" s="2"/>
      <c r="C296" s="2"/>
      <c r="D296" s="2"/>
      <c r="E296" s="2"/>
      <c r="F296" s="2"/>
      <c r="G296" s="2"/>
      <c r="H296" s="24"/>
    </row>
    <row r="297" spans="1:24" s="17" customFormat="1" x14ac:dyDescent="0.25">
      <c r="A297" s="2"/>
      <c r="B297" s="2"/>
      <c r="C297" s="2"/>
      <c r="D297" s="2"/>
      <c r="E297" s="2"/>
      <c r="F297" s="2"/>
      <c r="G297" s="2"/>
      <c r="H297" s="24"/>
    </row>
    <row r="298" spans="1:24" s="17" customFormat="1" x14ac:dyDescent="0.25">
      <c r="A298" s="2"/>
      <c r="B298" s="2"/>
      <c r="C298" s="2"/>
      <c r="D298" s="2"/>
      <c r="E298" s="2"/>
      <c r="F298" s="2"/>
      <c r="H298" s="16"/>
    </row>
    <row r="299" spans="1:24" s="17" customFormat="1" x14ac:dyDescent="0.25">
      <c r="A299" s="2"/>
      <c r="B299" s="2"/>
      <c r="C299" s="2"/>
      <c r="D299" s="2"/>
      <c r="E299" s="2"/>
      <c r="F299" s="2"/>
      <c r="G299" s="95"/>
      <c r="H299" s="24"/>
    </row>
    <row r="300" spans="1:24" s="2" customFormat="1" x14ac:dyDescent="0.25">
      <c r="G300" s="96"/>
      <c r="H300" s="24"/>
      <c r="S300" s="17"/>
      <c r="T300" s="17"/>
      <c r="U300" s="17"/>
      <c r="V300" s="17"/>
      <c r="W300" s="17"/>
      <c r="X300" s="17"/>
    </row>
    <row r="301" spans="1:24" s="2" customFormat="1" x14ac:dyDescent="0.25">
      <c r="H301" s="24"/>
      <c r="S301" s="17"/>
      <c r="T301" s="17"/>
      <c r="U301" s="17"/>
      <c r="V301" s="17"/>
      <c r="W301" s="17"/>
      <c r="X301" s="17"/>
    </row>
    <row r="302" spans="1:24" s="2" customFormat="1" x14ac:dyDescent="0.25">
      <c r="H302" s="24"/>
    </row>
    <row r="303" spans="1:24" s="2" customFormat="1" x14ac:dyDescent="0.25">
      <c r="G303" s="95"/>
      <c r="H303" s="24"/>
    </row>
    <row r="304" spans="1:24" s="2" customFormat="1" x14ac:dyDescent="0.25">
      <c r="G304" s="17"/>
      <c r="H304" s="16"/>
    </row>
    <row r="305" spans="7:8" s="2" customFormat="1" x14ac:dyDescent="0.25">
      <c r="G305" s="17"/>
      <c r="H305" s="16"/>
    </row>
    <row r="306" spans="7:8" s="2" customFormat="1" x14ac:dyDescent="0.25">
      <c r="G306" s="17"/>
      <c r="H306" s="16"/>
    </row>
    <row r="307" spans="7:8" s="2" customFormat="1" x14ac:dyDescent="0.25">
      <c r="G307" s="17"/>
      <c r="H307" s="16"/>
    </row>
    <row r="308" spans="7:8" s="2" customFormat="1" x14ac:dyDescent="0.25">
      <c r="H308" s="24"/>
    </row>
    <row r="309" spans="7:8" s="2" customFormat="1" x14ac:dyDescent="0.25">
      <c r="H309" s="24"/>
    </row>
    <row r="310" spans="7:8" s="2" customFormat="1" x14ac:dyDescent="0.25">
      <c r="H310" s="24"/>
    </row>
    <row r="311" spans="7:8" s="2" customFormat="1" x14ac:dyDescent="0.25">
      <c r="G311" s="17"/>
      <c r="H311" s="16"/>
    </row>
    <row r="312" spans="7:8" s="2" customFormat="1" x14ac:dyDescent="0.25">
      <c r="G312" s="17"/>
      <c r="H312" s="16"/>
    </row>
    <row r="313" spans="7:8" s="2" customFormat="1" x14ac:dyDescent="0.25">
      <c r="G313" s="17"/>
      <c r="H313" s="16"/>
    </row>
    <row r="314" spans="7:8" s="2" customFormat="1" x14ac:dyDescent="0.25">
      <c r="G314" s="17"/>
      <c r="H314" s="16"/>
    </row>
    <row r="315" spans="7:8" s="2" customFormat="1" x14ac:dyDescent="0.25">
      <c r="H315" s="24"/>
    </row>
    <row r="316" spans="7:8" s="2" customFormat="1" x14ac:dyDescent="0.25">
      <c r="H316" s="24"/>
    </row>
    <row r="317" spans="7:8" s="2" customFormat="1" x14ac:dyDescent="0.25">
      <c r="H317" s="24"/>
    </row>
    <row r="318" spans="7:8" s="2" customFormat="1" x14ac:dyDescent="0.25">
      <c r="H318" s="24"/>
    </row>
    <row r="319" spans="7:8" s="2" customFormat="1" x14ac:dyDescent="0.25">
      <c r="H319" s="24"/>
    </row>
    <row r="320" spans="7:8" s="2" customFormat="1" x14ac:dyDescent="0.25">
      <c r="G320" s="29"/>
      <c r="H320" s="35"/>
    </row>
    <row r="321" spans="7:8" s="2" customFormat="1" x14ac:dyDescent="0.25">
      <c r="H321" s="24"/>
    </row>
    <row r="322" spans="7:8" s="2" customFormat="1" x14ac:dyDescent="0.25">
      <c r="H322" s="24"/>
    </row>
    <row r="323" spans="7:8" s="2" customFormat="1" x14ac:dyDescent="0.25">
      <c r="G323" s="17"/>
      <c r="H323" s="16"/>
    </row>
    <row r="324" spans="7:8" s="2" customFormat="1" x14ac:dyDescent="0.25">
      <c r="H324" s="24"/>
    </row>
    <row r="325" spans="7:8" s="2" customFormat="1" x14ac:dyDescent="0.25">
      <c r="H325" s="24"/>
    </row>
    <row r="326" spans="7:8" s="2" customFormat="1" x14ac:dyDescent="0.25">
      <c r="H326" s="24"/>
    </row>
    <row r="327" spans="7:8" s="2" customFormat="1" x14ac:dyDescent="0.25">
      <c r="G327" s="17"/>
      <c r="H327" s="16"/>
    </row>
    <row r="328" spans="7:8" s="2" customFormat="1" x14ac:dyDescent="0.25">
      <c r="G328" s="17"/>
      <c r="H328" s="16"/>
    </row>
    <row r="329" spans="7:8" s="2" customFormat="1" x14ac:dyDescent="0.25">
      <c r="G329" s="87"/>
      <c r="H329" s="94"/>
    </row>
    <row r="330" spans="7:8" s="2" customFormat="1" x14ac:dyDescent="0.25">
      <c r="G330" s="87"/>
      <c r="H330" s="94"/>
    </row>
    <row r="331" spans="7:8" s="2" customFormat="1" x14ac:dyDescent="0.25">
      <c r="G331" s="17"/>
      <c r="H331" s="16"/>
    </row>
    <row r="332" spans="7:8" s="2" customFormat="1" x14ac:dyDescent="0.25">
      <c r="G332" s="17"/>
      <c r="H332" s="16"/>
    </row>
    <row r="333" spans="7:8" s="2" customFormat="1" x14ac:dyDescent="0.25">
      <c r="H333" s="24"/>
    </row>
    <row r="334" spans="7:8" s="2" customFormat="1" x14ac:dyDescent="0.25">
      <c r="G334" s="95"/>
      <c r="H334" s="24"/>
    </row>
    <row r="335" spans="7:8" s="2" customFormat="1" x14ac:dyDescent="0.25">
      <c r="G335" s="96"/>
      <c r="H335" s="24"/>
    </row>
    <row r="336" spans="7:8" s="2" customFormat="1" x14ac:dyDescent="0.25">
      <c r="H336" s="24"/>
    </row>
    <row r="337" spans="7:8" s="2" customFormat="1" x14ac:dyDescent="0.25">
      <c r="G337" s="17"/>
      <c r="H337" s="16"/>
    </row>
    <row r="338" spans="7:8" s="2" customFormat="1" x14ac:dyDescent="0.25">
      <c r="G338" s="95"/>
      <c r="H338" s="24"/>
    </row>
    <row r="339" spans="7:8" s="2" customFormat="1" x14ac:dyDescent="0.25">
      <c r="G339" s="96"/>
      <c r="H339" s="24"/>
    </row>
    <row r="340" spans="7:8" s="2" customFormat="1" x14ac:dyDescent="0.25">
      <c r="H340" s="24"/>
    </row>
    <row r="341" spans="7:8" s="2" customFormat="1" x14ac:dyDescent="0.25">
      <c r="H341" s="24"/>
    </row>
    <row r="342" spans="7:8" s="2" customFormat="1" x14ac:dyDescent="0.25">
      <c r="G342" s="95"/>
      <c r="H342" s="24"/>
    </row>
    <row r="343" spans="7:8" s="2" customFormat="1" x14ac:dyDescent="0.25">
      <c r="G343" s="17"/>
      <c r="H343" s="16"/>
    </row>
    <row r="344" spans="7:8" s="2" customFormat="1" x14ac:dyDescent="0.25">
      <c r="G344" s="17"/>
      <c r="H344" s="16"/>
    </row>
    <row r="345" spans="7:8" s="2" customFormat="1" x14ac:dyDescent="0.25">
      <c r="G345" s="17"/>
      <c r="H345" s="16"/>
    </row>
    <row r="346" spans="7:8" s="2" customFormat="1" x14ac:dyDescent="0.25">
      <c r="G346" s="17"/>
      <c r="H346" s="16"/>
    </row>
    <row r="347" spans="7:8" s="2" customFormat="1" x14ac:dyDescent="0.25">
      <c r="H347" s="24"/>
    </row>
    <row r="348" spans="7:8" s="2" customFormat="1" x14ac:dyDescent="0.25">
      <c r="H348" s="24"/>
    </row>
    <row r="349" spans="7:8" s="2" customFormat="1" x14ac:dyDescent="0.25">
      <c r="H349" s="24"/>
    </row>
    <row r="350" spans="7:8" s="2" customFormat="1" x14ac:dyDescent="0.25">
      <c r="G350" s="17"/>
      <c r="H350" s="16"/>
    </row>
    <row r="351" spans="7:8" s="2" customFormat="1" x14ac:dyDescent="0.25">
      <c r="G351" s="17"/>
      <c r="H351" s="16"/>
    </row>
    <row r="352" spans="7:8" s="2" customFormat="1" x14ac:dyDescent="0.25">
      <c r="G352" s="17"/>
      <c r="H352" s="16"/>
    </row>
    <row r="353" spans="7:8" s="2" customFormat="1" x14ac:dyDescent="0.25">
      <c r="G353" s="17"/>
      <c r="H353" s="16"/>
    </row>
    <row r="354" spans="7:8" s="2" customFormat="1" x14ac:dyDescent="0.25">
      <c r="H354" s="24"/>
    </row>
    <row r="355" spans="7:8" s="2" customFormat="1" x14ac:dyDescent="0.25">
      <c r="H355" s="24"/>
    </row>
    <row r="356" spans="7:8" s="2" customFormat="1" x14ac:dyDescent="0.25">
      <c r="H356" s="24"/>
    </row>
    <row r="357" spans="7:8" s="2" customFormat="1" x14ac:dyDescent="0.25">
      <c r="H357" s="24"/>
    </row>
    <row r="358" spans="7:8" s="2" customFormat="1" x14ac:dyDescent="0.25">
      <c r="H358" s="24"/>
    </row>
    <row r="359" spans="7:8" s="2" customFormat="1" x14ac:dyDescent="0.25">
      <c r="H359" s="24"/>
    </row>
    <row r="360" spans="7:8" s="2" customFormat="1" x14ac:dyDescent="0.25">
      <c r="H360" s="24"/>
    </row>
    <row r="361" spans="7:8" s="2" customFormat="1" x14ac:dyDescent="0.25">
      <c r="H361" s="24"/>
    </row>
    <row r="362" spans="7:8" s="2" customFormat="1" x14ac:dyDescent="0.25">
      <c r="H362" s="24"/>
    </row>
    <row r="363" spans="7:8" s="2" customFormat="1" x14ac:dyDescent="0.25">
      <c r="H363" s="24"/>
    </row>
    <row r="364" spans="7:8" s="2" customFormat="1" x14ac:dyDescent="0.25">
      <c r="H364" s="24"/>
    </row>
    <row r="365" spans="7:8" s="2" customFormat="1" x14ac:dyDescent="0.25">
      <c r="H365" s="24"/>
    </row>
    <row r="366" spans="7:8" s="2" customFormat="1" x14ac:dyDescent="0.25">
      <c r="H366" s="24"/>
    </row>
    <row r="367" spans="7:8" s="2" customFormat="1" x14ac:dyDescent="0.25">
      <c r="H367" s="24"/>
    </row>
    <row r="368" spans="7:8" s="2" customFormat="1" x14ac:dyDescent="0.25">
      <c r="H368" s="24"/>
    </row>
    <row r="369" spans="8:8" s="2" customFormat="1" x14ac:dyDescent="0.25">
      <c r="H369" s="24"/>
    </row>
    <row r="370" spans="8:8" s="2" customFormat="1" x14ac:dyDescent="0.25">
      <c r="H370" s="24"/>
    </row>
    <row r="371" spans="8:8" s="2" customFormat="1" x14ac:dyDescent="0.25">
      <c r="H371" s="24"/>
    </row>
    <row r="372" spans="8:8" s="2" customFormat="1" x14ac:dyDescent="0.25">
      <c r="H372" s="24"/>
    </row>
    <row r="373" spans="8:8" s="2" customFormat="1" x14ac:dyDescent="0.25">
      <c r="H373" s="24"/>
    </row>
    <row r="374" spans="8:8" s="2" customFormat="1" x14ac:dyDescent="0.25">
      <c r="H374" s="24"/>
    </row>
    <row r="375" spans="8:8" s="2" customFormat="1" x14ac:dyDescent="0.25">
      <c r="H375" s="24"/>
    </row>
    <row r="376" spans="8:8" s="2" customFormat="1" x14ac:dyDescent="0.25">
      <c r="H376" s="24"/>
    </row>
    <row r="377" spans="8:8" s="2" customFormat="1" x14ac:dyDescent="0.25">
      <c r="H377" s="24"/>
    </row>
    <row r="378" spans="8:8" s="2" customFormat="1" x14ac:dyDescent="0.25">
      <c r="H378" s="24"/>
    </row>
    <row r="379" spans="8:8" s="2" customFormat="1" x14ac:dyDescent="0.25">
      <c r="H379" s="24"/>
    </row>
    <row r="380" spans="8:8" s="2" customFormat="1" x14ac:dyDescent="0.25">
      <c r="H380" s="24"/>
    </row>
    <row r="381" spans="8:8" s="2" customFormat="1" x14ac:dyDescent="0.25">
      <c r="H381" s="24"/>
    </row>
    <row r="382" spans="8:8" s="2" customFormat="1" x14ac:dyDescent="0.25">
      <c r="H382" s="24"/>
    </row>
    <row r="383" spans="8:8" s="2" customFormat="1" x14ac:dyDescent="0.25">
      <c r="H383" s="24"/>
    </row>
    <row r="384" spans="8:8" s="2" customFormat="1" x14ac:dyDescent="0.25">
      <c r="H384" s="24"/>
    </row>
    <row r="385" spans="7:8" s="2" customFormat="1" x14ac:dyDescent="0.25">
      <c r="H385" s="24"/>
    </row>
    <row r="386" spans="7:8" s="2" customFormat="1" x14ac:dyDescent="0.25">
      <c r="H386" s="24"/>
    </row>
    <row r="387" spans="7:8" s="2" customFormat="1" x14ac:dyDescent="0.25">
      <c r="H387" s="24"/>
    </row>
    <row r="388" spans="7:8" s="2" customFormat="1" x14ac:dyDescent="0.25">
      <c r="H388" s="24"/>
    </row>
    <row r="389" spans="7:8" s="2" customFormat="1" x14ac:dyDescent="0.25">
      <c r="G389" s="29"/>
      <c r="H389" s="35"/>
    </row>
    <row r="390" spans="7:8" s="2" customFormat="1" x14ac:dyDescent="0.25">
      <c r="H390" s="24"/>
    </row>
    <row r="391" spans="7:8" s="2" customFormat="1" x14ac:dyDescent="0.25">
      <c r="H391" s="24"/>
    </row>
    <row r="392" spans="7:8" s="2" customFormat="1" x14ac:dyDescent="0.25">
      <c r="G392" s="17"/>
      <c r="H392" s="16"/>
    </row>
    <row r="393" spans="7:8" s="2" customFormat="1" x14ac:dyDescent="0.25">
      <c r="H393" s="24"/>
    </row>
    <row r="394" spans="7:8" s="2" customFormat="1" x14ac:dyDescent="0.25">
      <c r="H394" s="24"/>
    </row>
    <row r="395" spans="7:8" s="2" customFormat="1" x14ac:dyDescent="0.25">
      <c r="H395" s="24"/>
    </row>
    <row r="396" spans="7:8" s="2" customFormat="1" x14ac:dyDescent="0.25">
      <c r="G396" s="17"/>
      <c r="H396" s="16"/>
    </row>
    <row r="397" spans="7:8" s="2" customFormat="1" x14ac:dyDescent="0.25">
      <c r="G397" s="17"/>
      <c r="H397" s="16"/>
    </row>
    <row r="398" spans="7:8" s="2" customFormat="1" x14ac:dyDescent="0.25">
      <c r="G398" s="87"/>
      <c r="H398" s="94"/>
    </row>
    <row r="399" spans="7:8" s="2" customFormat="1" x14ac:dyDescent="0.25">
      <c r="G399" s="87"/>
      <c r="H399" s="94"/>
    </row>
    <row r="400" spans="7:8" s="2" customFormat="1" x14ac:dyDescent="0.25">
      <c r="G400" s="17"/>
      <c r="H400" s="16"/>
    </row>
    <row r="401" spans="7:8" s="2" customFormat="1" x14ac:dyDescent="0.25">
      <c r="G401" s="17"/>
      <c r="H401" s="16"/>
    </row>
    <row r="402" spans="7:8" s="2" customFormat="1" x14ac:dyDescent="0.25">
      <c r="H402" s="24"/>
    </row>
    <row r="403" spans="7:8" s="2" customFormat="1" x14ac:dyDescent="0.25">
      <c r="G403" s="95"/>
      <c r="H403" s="24"/>
    </row>
    <row r="404" spans="7:8" s="2" customFormat="1" x14ac:dyDescent="0.25">
      <c r="G404" s="96"/>
      <c r="H404" s="24"/>
    </row>
    <row r="405" spans="7:8" s="2" customFormat="1" x14ac:dyDescent="0.25">
      <c r="H405" s="24"/>
    </row>
    <row r="406" spans="7:8" s="2" customFormat="1" x14ac:dyDescent="0.25">
      <c r="G406" s="17"/>
      <c r="H406" s="16"/>
    </row>
    <row r="407" spans="7:8" s="2" customFormat="1" x14ac:dyDescent="0.25">
      <c r="G407" s="95"/>
      <c r="H407" s="24"/>
    </row>
    <row r="408" spans="7:8" s="2" customFormat="1" x14ac:dyDescent="0.25">
      <c r="G408" s="96"/>
      <c r="H408" s="24"/>
    </row>
    <row r="409" spans="7:8" s="2" customFormat="1" x14ac:dyDescent="0.25">
      <c r="H409" s="24"/>
    </row>
    <row r="410" spans="7:8" s="2" customFormat="1" x14ac:dyDescent="0.25">
      <c r="H410" s="24"/>
    </row>
    <row r="411" spans="7:8" s="2" customFormat="1" x14ac:dyDescent="0.25">
      <c r="G411" s="95"/>
      <c r="H411" s="24"/>
    </row>
    <row r="412" spans="7:8" s="2" customFormat="1" x14ac:dyDescent="0.25">
      <c r="G412" s="17"/>
      <c r="H412" s="16"/>
    </row>
    <row r="413" spans="7:8" s="2" customFormat="1" x14ac:dyDescent="0.25">
      <c r="G413" s="17"/>
      <c r="H413" s="16"/>
    </row>
    <row r="414" spans="7:8" s="2" customFormat="1" x14ac:dyDescent="0.25">
      <c r="G414" s="17"/>
      <c r="H414" s="16"/>
    </row>
    <row r="415" spans="7:8" s="2" customFormat="1" x14ac:dyDescent="0.25">
      <c r="G415" s="17"/>
      <c r="H415" s="16"/>
    </row>
    <row r="416" spans="7:8" s="2" customFormat="1" x14ac:dyDescent="0.25">
      <c r="H416" s="24"/>
    </row>
    <row r="417" spans="7:8" s="2" customFormat="1" x14ac:dyDescent="0.25">
      <c r="H417" s="24"/>
    </row>
    <row r="418" spans="7:8" s="2" customFormat="1" x14ac:dyDescent="0.25">
      <c r="H418" s="24"/>
    </row>
    <row r="419" spans="7:8" s="2" customFormat="1" x14ac:dyDescent="0.25">
      <c r="G419" s="17"/>
      <c r="H419" s="16"/>
    </row>
    <row r="420" spans="7:8" s="2" customFormat="1" x14ac:dyDescent="0.25">
      <c r="G420" s="17"/>
      <c r="H420" s="16"/>
    </row>
    <row r="421" spans="7:8" s="2" customFormat="1" x14ac:dyDescent="0.25">
      <c r="G421" s="17"/>
      <c r="H421" s="16"/>
    </row>
    <row r="422" spans="7:8" s="2" customFormat="1" x14ac:dyDescent="0.25">
      <c r="G422" s="17"/>
      <c r="H422" s="16"/>
    </row>
    <row r="423" spans="7:8" s="2" customFormat="1" x14ac:dyDescent="0.25">
      <c r="H423" s="24"/>
    </row>
    <row r="424" spans="7:8" s="2" customFormat="1" x14ac:dyDescent="0.25">
      <c r="H424" s="24"/>
    </row>
    <row r="425" spans="7:8" s="2" customFormat="1" x14ac:dyDescent="0.25">
      <c r="H425" s="24"/>
    </row>
    <row r="426" spans="7:8" s="2" customFormat="1" x14ac:dyDescent="0.25">
      <c r="H426" s="24"/>
    </row>
    <row r="427" spans="7:8" s="2" customFormat="1" x14ac:dyDescent="0.25">
      <c r="H427" s="24"/>
    </row>
    <row r="428" spans="7:8" s="2" customFormat="1" x14ac:dyDescent="0.25">
      <c r="H428" s="24"/>
    </row>
    <row r="429" spans="7:8" s="2" customFormat="1" x14ac:dyDescent="0.25">
      <c r="H429" s="24"/>
    </row>
    <row r="430" spans="7:8" s="2" customFormat="1" x14ac:dyDescent="0.25">
      <c r="H430" s="24"/>
    </row>
    <row r="431" spans="7:8" s="2" customFormat="1" x14ac:dyDescent="0.25">
      <c r="H431" s="24"/>
    </row>
    <row r="432" spans="7:8" s="2" customFormat="1" x14ac:dyDescent="0.25">
      <c r="H432" s="24"/>
    </row>
    <row r="433" spans="8:8" s="2" customFormat="1" x14ac:dyDescent="0.25">
      <c r="H433" s="24"/>
    </row>
    <row r="434" spans="8:8" s="2" customFormat="1" x14ac:dyDescent="0.25">
      <c r="H434" s="24"/>
    </row>
    <row r="435" spans="8:8" s="2" customFormat="1" x14ac:dyDescent="0.25">
      <c r="H435" s="24"/>
    </row>
    <row r="436" spans="8:8" s="2" customFormat="1" x14ac:dyDescent="0.25">
      <c r="H436" s="24"/>
    </row>
    <row r="437" spans="8:8" s="2" customFormat="1" x14ac:dyDescent="0.25">
      <c r="H437" s="24"/>
    </row>
    <row r="438" spans="8:8" s="2" customFormat="1" x14ac:dyDescent="0.25">
      <c r="H438" s="24"/>
    </row>
    <row r="439" spans="8:8" s="2" customFormat="1" x14ac:dyDescent="0.25">
      <c r="H439" s="24"/>
    </row>
    <row r="440" spans="8:8" s="2" customFormat="1" x14ac:dyDescent="0.25">
      <c r="H440" s="24"/>
    </row>
    <row r="441" spans="8:8" s="2" customFormat="1" x14ac:dyDescent="0.25">
      <c r="H441" s="24"/>
    </row>
    <row r="442" spans="8:8" s="2" customFormat="1" x14ac:dyDescent="0.25">
      <c r="H442" s="24"/>
    </row>
    <row r="443" spans="8:8" s="2" customFormat="1" x14ac:dyDescent="0.25">
      <c r="H443" s="24"/>
    </row>
    <row r="444" spans="8:8" s="2" customFormat="1" x14ac:dyDescent="0.25">
      <c r="H444" s="24"/>
    </row>
    <row r="445" spans="8:8" s="2" customFormat="1" x14ac:dyDescent="0.25">
      <c r="H445" s="24"/>
    </row>
    <row r="446" spans="8:8" s="2" customFormat="1" x14ac:dyDescent="0.25">
      <c r="H446" s="24"/>
    </row>
    <row r="447" spans="8:8" s="2" customFormat="1" x14ac:dyDescent="0.25">
      <c r="H447" s="24"/>
    </row>
    <row r="448" spans="8:8" s="2" customFormat="1" x14ac:dyDescent="0.25">
      <c r="H448" s="24"/>
    </row>
    <row r="449" spans="8:8" s="2" customFormat="1" x14ac:dyDescent="0.25">
      <c r="H449" s="24"/>
    </row>
    <row r="450" spans="8:8" s="2" customFormat="1" x14ac:dyDescent="0.25">
      <c r="H450" s="24"/>
    </row>
    <row r="451" spans="8:8" s="2" customFormat="1" x14ac:dyDescent="0.25">
      <c r="H451" s="24"/>
    </row>
    <row r="452" spans="8:8" s="2" customFormat="1" x14ac:dyDescent="0.25">
      <c r="H452" s="24"/>
    </row>
    <row r="453" spans="8:8" s="2" customFormat="1" x14ac:dyDescent="0.25">
      <c r="H453" s="24"/>
    </row>
    <row r="454" spans="8:8" s="2" customFormat="1" x14ac:dyDescent="0.25">
      <c r="H454" s="24"/>
    </row>
    <row r="455" spans="8:8" s="2" customFormat="1" x14ac:dyDescent="0.25">
      <c r="H455" s="24"/>
    </row>
    <row r="456" spans="8:8" s="2" customFormat="1" x14ac:dyDescent="0.25">
      <c r="H456" s="24"/>
    </row>
    <row r="457" spans="8:8" s="2" customFormat="1" x14ac:dyDescent="0.25">
      <c r="H457" s="24"/>
    </row>
    <row r="458" spans="8:8" s="2" customFormat="1" x14ac:dyDescent="0.25">
      <c r="H458" s="24"/>
    </row>
    <row r="459" spans="8:8" s="2" customFormat="1" x14ac:dyDescent="0.25">
      <c r="H459" s="24"/>
    </row>
    <row r="460" spans="8:8" s="2" customFormat="1" x14ac:dyDescent="0.25">
      <c r="H460" s="24"/>
    </row>
    <row r="461" spans="8:8" s="2" customFormat="1" x14ac:dyDescent="0.25">
      <c r="H461" s="24"/>
    </row>
    <row r="462" spans="8:8" s="2" customFormat="1" x14ac:dyDescent="0.25">
      <c r="H462" s="24"/>
    </row>
    <row r="463" spans="8:8" s="2" customFormat="1" x14ac:dyDescent="0.25">
      <c r="H463" s="24"/>
    </row>
    <row r="464" spans="8:8" s="2" customFormat="1" x14ac:dyDescent="0.25">
      <c r="H464" s="24"/>
    </row>
    <row r="465" spans="8:8" s="2" customFormat="1" x14ac:dyDescent="0.25">
      <c r="H465" s="24"/>
    </row>
    <row r="466" spans="8:8" s="2" customFormat="1" x14ac:dyDescent="0.25">
      <c r="H466" s="24"/>
    </row>
    <row r="467" spans="8:8" s="2" customFormat="1" x14ac:dyDescent="0.25">
      <c r="H467" s="24"/>
    </row>
    <row r="468" spans="8:8" s="2" customFormat="1" x14ac:dyDescent="0.25">
      <c r="H468" s="24"/>
    </row>
    <row r="469" spans="8:8" s="2" customFormat="1" x14ac:dyDescent="0.25">
      <c r="H469" s="24"/>
    </row>
    <row r="470" spans="8:8" s="2" customFormat="1" x14ac:dyDescent="0.25">
      <c r="H470" s="24"/>
    </row>
    <row r="471" spans="8:8" s="2" customFormat="1" x14ac:dyDescent="0.25">
      <c r="H471" s="24"/>
    </row>
    <row r="472" spans="8:8" s="2" customFormat="1" x14ac:dyDescent="0.25">
      <c r="H472" s="24"/>
    </row>
    <row r="473" spans="8:8" s="2" customFormat="1" x14ac:dyDescent="0.25">
      <c r="H473" s="24"/>
    </row>
    <row r="474" spans="8:8" s="2" customFormat="1" x14ac:dyDescent="0.25">
      <c r="H474" s="24"/>
    </row>
    <row r="475" spans="8:8" s="2" customFormat="1" x14ac:dyDescent="0.25">
      <c r="H475" s="24"/>
    </row>
    <row r="476" spans="8:8" s="2" customFormat="1" x14ac:dyDescent="0.25">
      <c r="H476" s="24"/>
    </row>
    <row r="477" spans="8:8" s="2" customFormat="1" x14ac:dyDescent="0.25">
      <c r="H477" s="24"/>
    </row>
    <row r="478" spans="8:8" s="2" customFormat="1" x14ac:dyDescent="0.25">
      <c r="H478" s="24"/>
    </row>
    <row r="479" spans="8:8" s="2" customFormat="1" x14ac:dyDescent="0.25">
      <c r="H479" s="24"/>
    </row>
    <row r="480" spans="8:8" s="2" customFormat="1" x14ac:dyDescent="0.25">
      <c r="H480" s="24"/>
    </row>
    <row r="481" spans="8:8" s="2" customFormat="1" x14ac:dyDescent="0.25">
      <c r="H481" s="24"/>
    </row>
    <row r="482" spans="8:8" s="2" customFormat="1" x14ac:dyDescent="0.25">
      <c r="H482" s="24"/>
    </row>
    <row r="483" spans="8:8" s="2" customFormat="1" x14ac:dyDescent="0.25">
      <c r="H483" s="24"/>
    </row>
    <row r="484" spans="8:8" s="2" customFormat="1" x14ac:dyDescent="0.25">
      <c r="H484" s="24"/>
    </row>
    <row r="485" spans="8:8" s="2" customFormat="1" x14ac:dyDescent="0.25">
      <c r="H485" s="24"/>
    </row>
    <row r="486" spans="8:8" s="2" customFormat="1" x14ac:dyDescent="0.25">
      <c r="H486" s="24"/>
    </row>
    <row r="487" spans="8:8" s="2" customFormat="1" x14ac:dyDescent="0.25">
      <c r="H487" s="24"/>
    </row>
    <row r="488" spans="8:8" s="2" customFormat="1" x14ac:dyDescent="0.25">
      <c r="H488" s="24"/>
    </row>
    <row r="489" spans="8:8" s="2" customFormat="1" x14ac:dyDescent="0.25">
      <c r="H489" s="24"/>
    </row>
    <row r="490" spans="8:8" s="2" customFormat="1" x14ac:dyDescent="0.25">
      <c r="H490" s="24"/>
    </row>
    <row r="491" spans="8:8" s="2" customFormat="1" x14ac:dyDescent="0.25">
      <c r="H491" s="24"/>
    </row>
    <row r="492" spans="8:8" s="2" customFormat="1" x14ac:dyDescent="0.25">
      <c r="H492" s="24"/>
    </row>
    <row r="493" spans="8:8" s="2" customFormat="1" x14ac:dyDescent="0.25">
      <c r="H493" s="24"/>
    </row>
    <row r="494" spans="8:8" s="2" customFormat="1" x14ac:dyDescent="0.25">
      <c r="H494" s="24"/>
    </row>
    <row r="495" spans="8:8" s="2" customFormat="1" x14ac:dyDescent="0.25">
      <c r="H495" s="24"/>
    </row>
    <row r="496" spans="8:8" s="2" customFormat="1" x14ac:dyDescent="0.25">
      <c r="H496" s="24"/>
    </row>
    <row r="497" spans="8:8" s="2" customFormat="1" x14ac:dyDescent="0.25">
      <c r="H497" s="24"/>
    </row>
    <row r="498" spans="8:8" s="2" customFormat="1" x14ac:dyDescent="0.25">
      <c r="H498" s="24"/>
    </row>
    <row r="499" spans="8:8" s="2" customFormat="1" x14ac:dyDescent="0.25">
      <c r="H499" s="24"/>
    </row>
    <row r="500" spans="8:8" s="2" customFormat="1" x14ac:dyDescent="0.25">
      <c r="H500" s="24"/>
    </row>
    <row r="501" spans="8:8" s="2" customFormat="1" x14ac:dyDescent="0.25">
      <c r="H501" s="24"/>
    </row>
    <row r="502" spans="8:8" s="2" customFormat="1" x14ac:dyDescent="0.25">
      <c r="H502" s="24"/>
    </row>
    <row r="503" spans="8:8" s="2" customFormat="1" x14ac:dyDescent="0.25">
      <c r="H503" s="24"/>
    </row>
    <row r="504" spans="8:8" s="2" customFormat="1" x14ac:dyDescent="0.25">
      <c r="H504" s="24"/>
    </row>
    <row r="505" spans="8:8" s="2" customFormat="1" x14ac:dyDescent="0.25">
      <c r="H505" s="24"/>
    </row>
    <row r="506" spans="8:8" s="2" customFormat="1" x14ac:dyDescent="0.25">
      <c r="H506" s="24"/>
    </row>
    <row r="507" spans="8:8" s="2" customFormat="1" x14ac:dyDescent="0.25">
      <c r="H507" s="24"/>
    </row>
    <row r="508" spans="8:8" s="2" customFormat="1" x14ac:dyDescent="0.25">
      <c r="H508" s="24"/>
    </row>
    <row r="509" spans="8:8" s="2" customFormat="1" x14ac:dyDescent="0.25">
      <c r="H509" s="24"/>
    </row>
    <row r="510" spans="8:8" s="2" customFormat="1" x14ac:dyDescent="0.25">
      <c r="H510" s="24"/>
    </row>
    <row r="511" spans="8:8" s="2" customFormat="1" x14ac:dyDescent="0.25">
      <c r="H511" s="24"/>
    </row>
    <row r="512" spans="8:8" s="2" customFormat="1" x14ac:dyDescent="0.25">
      <c r="H512" s="24"/>
    </row>
    <row r="513" spans="8:8" s="2" customFormat="1" x14ac:dyDescent="0.25">
      <c r="H513" s="24"/>
    </row>
    <row r="514" spans="8:8" s="2" customFormat="1" x14ac:dyDescent="0.25">
      <c r="H514" s="24"/>
    </row>
    <row r="515" spans="8:8" s="2" customFormat="1" x14ac:dyDescent="0.25">
      <c r="H515" s="24"/>
    </row>
    <row r="516" spans="8:8" s="2" customFormat="1" x14ac:dyDescent="0.25">
      <c r="H516" s="24"/>
    </row>
    <row r="517" spans="8:8" s="2" customFormat="1" x14ac:dyDescent="0.25">
      <c r="H517" s="24"/>
    </row>
    <row r="518" spans="8:8" s="2" customFormat="1" x14ac:dyDescent="0.25">
      <c r="H518" s="24"/>
    </row>
    <row r="519" spans="8:8" s="2" customFormat="1" x14ac:dyDescent="0.25">
      <c r="H519" s="24"/>
    </row>
    <row r="520" spans="8:8" s="2" customFormat="1" x14ac:dyDescent="0.25">
      <c r="H520" s="24"/>
    </row>
    <row r="521" spans="8:8" s="2" customFormat="1" x14ac:dyDescent="0.25">
      <c r="H521" s="24"/>
    </row>
    <row r="522" spans="8:8" s="2" customFormat="1" x14ac:dyDescent="0.25">
      <c r="H522" s="24"/>
    </row>
    <row r="523" spans="8:8" s="2" customFormat="1" x14ac:dyDescent="0.25">
      <c r="H523" s="24"/>
    </row>
    <row r="524" spans="8:8" s="2" customFormat="1" x14ac:dyDescent="0.25">
      <c r="H524" s="24"/>
    </row>
    <row r="525" spans="8:8" s="2" customFormat="1" x14ac:dyDescent="0.25">
      <c r="H525" s="24"/>
    </row>
    <row r="526" spans="8:8" s="2" customFormat="1" x14ac:dyDescent="0.25">
      <c r="H526" s="24"/>
    </row>
    <row r="527" spans="8:8" s="2" customFormat="1" x14ac:dyDescent="0.25">
      <c r="H527" s="24"/>
    </row>
    <row r="528" spans="8:8" s="2" customFormat="1" x14ac:dyDescent="0.25">
      <c r="H528" s="24"/>
    </row>
    <row r="529" spans="8:8" s="2" customFormat="1" x14ac:dyDescent="0.25">
      <c r="H529" s="24"/>
    </row>
    <row r="530" spans="8:8" s="2" customFormat="1" x14ac:dyDescent="0.25">
      <c r="H530" s="24"/>
    </row>
    <row r="531" spans="8:8" s="2" customFormat="1" x14ac:dyDescent="0.25">
      <c r="H531" s="24"/>
    </row>
    <row r="532" spans="8:8" s="2" customFormat="1" x14ac:dyDescent="0.25">
      <c r="H532" s="24"/>
    </row>
    <row r="533" spans="8:8" s="2" customFormat="1" x14ac:dyDescent="0.25">
      <c r="H533" s="24"/>
    </row>
    <row r="534" spans="8:8" s="2" customFormat="1" x14ac:dyDescent="0.25">
      <c r="H534" s="24"/>
    </row>
    <row r="535" spans="8:8" s="2" customFormat="1" x14ac:dyDescent="0.25">
      <c r="H535" s="24"/>
    </row>
    <row r="536" spans="8:8" s="2" customFormat="1" x14ac:dyDescent="0.25">
      <c r="H536" s="24"/>
    </row>
    <row r="537" spans="8:8" s="2" customFormat="1" x14ac:dyDescent="0.25">
      <c r="H537" s="24"/>
    </row>
    <row r="538" spans="8:8" s="2" customFormat="1" x14ac:dyDescent="0.25">
      <c r="H538" s="24"/>
    </row>
    <row r="539" spans="8:8" s="2" customFormat="1" x14ac:dyDescent="0.25">
      <c r="H539" s="24"/>
    </row>
    <row r="540" spans="8:8" s="2" customFormat="1" x14ac:dyDescent="0.25">
      <c r="H540" s="24"/>
    </row>
    <row r="541" spans="8:8" s="2" customFormat="1" x14ac:dyDescent="0.25">
      <c r="H541" s="24"/>
    </row>
    <row r="542" spans="8:8" s="2" customFormat="1" x14ac:dyDescent="0.25">
      <c r="H542" s="24"/>
    </row>
    <row r="543" spans="8:8" s="2" customFormat="1" x14ac:dyDescent="0.25">
      <c r="H543" s="24"/>
    </row>
    <row r="544" spans="8:8" s="2" customFormat="1" x14ac:dyDescent="0.25">
      <c r="H544" s="24"/>
    </row>
    <row r="545" spans="8:8" s="2" customFormat="1" x14ac:dyDescent="0.25">
      <c r="H545" s="24"/>
    </row>
    <row r="546" spans="8:8" s="2" customFormat="1" x14ac:dyDescent="0.25">
      <c r="H546" s="24"/>
    </row>
    <row r="547" spans="8:8" s="2" customFormat="1" x14ac:dyDescent="0.25">
      <c r="H547" s="24"/>
    </row>
    <row r="548" spans="8:8" s="2" customFormat="1" x14ac:dyDescent="0.25">
      <c r="H548" s="24"/>
    </row>
    <row r="549" spans="8:8" s="2" customFormat="1" x14ac:dyDescent="0.25">
      <c r="H549" s="24"/>
    </row>
    <row r="550" spans="8:8" s="2" customFormat="1" x14ac:dyDescent="0.25">
      <c r="H550" s="24"/>
    </row>
    <row r="551" spans="8:8" s="2" customFormat="1" x14ac:dyDescent="0.25">
      <c r="H551" s="24"/>
    </row>
    <row r="552" spans="8:8" s="2" customFormat="1" x14ac:dyDescent="0.25">
      <c r="H552" s="24"/>
    </row>
    <row r="553" spans="8:8" s="2" customFormat="1" x14ac:dyDescent="0.25">
      <c r="H553" s="24"/>
    </row>
    <row r="554" spans="8:8" s="2" customFormat="1" x14ac:dyDescent="0.25">
      <c r="H554" s="24"/>
    </row>
    <row r="555" spans="8:8" s="2" customFormat="1" x14ac:dyDescent="0.25">
      <c r="H555" s="24"/>
    </row>
    <row r="556" spans="8:8" s="2" customFormat="1" x14ac:dyDescent="0.25">
      <c r="H556" s="24"/>
    </row>
    <row r="557" spans="8:8" s="2" customFormat="1" x14ac:dyDescent="0.25">
      <c r="H557" s="24"/>
    </row>
    <row r="558" spans="8:8" s="2" customFormat="1" x14ac:dyDescent="0.25">
      <c r="H558" s="24"/>
    </row>
    <row r="559" spans="8:8" s="2" customFormat="1" x14ac:dyDescent="0.25">
      <c r="H559" s="24"/>
    </row>
    <row r="560" spans="8:8" s="2" customFormat="1" x14ac:dyDescent="0.25">
      <c r="H560" s="24"/>
    </row>
    <row r="561" spans="8:8" s="2" customFormat="1" x14ac:dyDescent="0.25">
      <c r="H561" s="24"/>
    </row>
    <row r="562" spans="8:8" s="2" customFormat="1" x14ac:dyDescent="0.25">
      <c r="H562" s="24"/>
    </row>
    <row r="563" spans="8:8" s="2" customFormat="1" x14ac:dyDescent="0.25">
      <c r="H563" s="24"/>
    </row>
    <row r="564" spans="8:8" s="2" customFormat="1" x14ac:dyDescent="0.25">
      <c r="H564" s="24"/>
    </row>
    <row r="565" spans="8:8" s="2" customFormat="1" x14ac:dyDescent="0.25">
      <c r="H565" s="24"/>
    </row>
    <row r="566" spans="8:8" s="2" customFormat="1" x14ac:dyDescent="0.25">
      <c r="H566" s="24"/>
    </row>
    <row r="567" spans="8:8" s="2" customFormat="1" x14ac:dyDescent="0.25">
      <c r="H567" s="24"/>
    </row>
    <row r="568" spans="8:8" s="2" customFormat="1" x14ac:dyDescent="0.25">
      <c r="H568" s="24"/>
    </row>
    <row r="569" spans="8:8" s="2" customFormat="1" x14ac:dyDescent="0.25">
      <c r="H569" s="24"/>
    </row>
    <row r="570" spans="8:8" s="2" customFormat="1" x14ac:dyDescent="0.25">
      <c r="H570" s="24"/>
    </row>
    <row r="571" spans="8:8" s="2" customFormat="1" x14ac:dyDescent="0.25">
      <c r="H571" s="24"/>
    </row>
    <row r="572" spans="8:8" s="2" customFormat="1" x14ac:dyDescent="0.25">
      <c r="H572" s="24"/>
    </row>
    <row r="573" spans="8:8" s="2" customFormat="1" x14ac:dyDescent="0.25">
      <c r="H573" s="24"/>
    </row>
    <row r="574" spans="8:8" s="2" customFormat="1" x14ac:dyDescent="0.25">
      <c r="H574" s="24"/>
    </row>
    <row r="575" spans="8:8" s="2" customFormat="1" x14ac:dyDescent="0.25">
      <c r="H575" s="24"/>
    </row>
  </sheetData>
  <mergeCells count="17">
    <mergeCell ref="A7:L7"/>
    <mergeCell ref="A8:L8"/>
    <mergeCell ref="G10:G11"/>
    <mergeCell ref="A10:A11"/>
    <mergeCell ref="H10:H11"/>
    <mergeCell ref="A264:H264"/>
    <mergeCell ref="A263:H263"/>
    <mergeCell ref="I10:I11"/>
    <mergeCell ref="J10:J11"/>
    <mergeCell ref="K10:K11"/>
    <mergeCell ref="A200:L200"/>
    <mergeCell ref="A201:L201"/>
    <mergeCell ref="A194:G194"/>
    <mergeCell ref="A195:G195"/>
    <mergeCell ref="A196:G196"/>
    <mergeCell ref="A197:G197"/>
    <mergeCell ref="L10:L11"/>
  </mergeCells>
  <phoneticPr fontId="0" type="noConversion"/>
  <printOptions horizontalCentered="1"/>
  <pageMargins left="0.511811023622047" right="0.196850393700787" top="0.35" bottom="0.27559055118110198" header="0.118110236220472" footer="0.511811023622047"/>
  <pageSetup scale="80" orientation="landscape" horizontalDpi="300" verticalDpi="300" r:id="rId1"/>
  <headerFooter alignWithMargins="0">
    <oddHeader>&amp;R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BVC 2018</vt:lpstr>
      <vt:lpstr>'BVC 2018'!Print_Titles</vt:lpstr>
    </vt:vector>
  </TitlesOfParts>
  <Company>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97 Profesional</dc:creator>
  <cp:lastModifiedBy>DMargarit</cp:lastModifiedBy>
  <cp:lastPrinted>2020-08-28T08:22:54Z</cp:lastPrinted>
  <dcterms:created xsi:type="dcterms:W3CDTF">2000-11-21T07:11:21Z</dcterms:created>
  <dcterms:modified xsi:type="dcterms:W3CDTF">2020-08-31T10:13:36Z</dcterms:modified>
</cp:coreProperties>
</file>